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semenova\Desktop\"/>
    </mc:Choice>
  </mc:AlternateContent>
  <xr:revisionPtr revIDLastSave="0" documentId="8_{4F98E6D7-33AE-49FB-A151-7DB929552D18}" xr6:coauthVersionLast="47" xr6:coauthVersionMax="47" xr10:uidLastSave="{00000000-0000-0000-0000-000000000000}"/>
  <bookViews>
    <workbookView xWindow="-120" yWindow="-120" windowWidth="29040" windowHeight="15840" xr2:uid="{45D95CC5-1996-40C8-A7C3-9BE54807F697}"/>
  </bookViews>
  <sheets>
    <sheet name="Лист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7" i="1" l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G47" i="1"/>
  <c r="E47" i="1"/>
  <c r="E46" i="1"/>
  <c r="G45" i="1"/>
  <c r="E45" i="1"/>
  <c r="E44" i="1"/>
  <c r="G43" i="1"/>
  <c r="E43" i="1"/>
  <c r="E42" i="1"/>
  <c r="G41" i="1"/>
  <c r="E41" i="1"/>
  <c r="E40" i="1"/>
  <c r="G39" i="1"/>
  <c r="E39" i="1"/>
  <c r="L38" i="1"/>
  <c r="H38" i="1"/>
  <c r="I38" i="1" s="1"/>
  <c r="E38" i="1"/>
  <c r="E68" i="1" s="1"/>
  <c r="D38" i="1"/>
  <c r="H36" i="1"/>
  <c r="I36" i="1" s="1"/>
  <c r="G36" i="1"/>
  <c r="E36" i="1"/>
  <c r="H35" i="1"/>
  <c r="G35" i="1"/>
  <c r="E35" i="1"/>
  <c r="I35" i="1" s="1"/>
  <c r="H34" i="1"/>
  <c r="I34" i="1" s="1"/>
  <c r="G34" i="1"/>
  <c r="E34" i="1"/>
  <c r="H33" i="1"/>
  <c r="G33" i="1"/>
  <c r="E33" i="1"/>
  <c r="I33" i="1" s="1"/>
  <c r="H32" i="1"/>
  <c r="I32" i="1" s="1"/>
  <c r="G32" i="1"/>
  <c r="E32" i="1"/>
  <c r="H31" i="1"/>
  <c r="G31" i="1"/>
  <c r="E31" i="1"/>
  <c r="I31" i="1" s="1"/>
  <c r="H30" i="1"/>
  <c r="G30" i="1"/>
  <c r="E30" i="1"/>
  <c r="I30" i="1" s="1"/>
  <c r="H29" i="1"/>
  <c r="G29" i="1"/>
  <c r="E29" i="1"/>
  <c r="I29" i="1" s="1"/>
  <c r="H28" i="1"/>
  <c r="G28" i="1"/>
  <c r="E28" i="1"/>
  <c r="I28" i="1" s="1"/>
  <c r="H27" i="1"/>
  <c r="G27" i="1"/>
  <c r="E27" i="1"/>
  <c r="I27" i="1" s="1"/>
  <c r="H26" i="1"/>
  <c r="G26" i="1"/>
  <c r="E26" i="1"/>
  <c r="I26" i="1" s="1"/>
  <c r="H25" i="1"/>
  <c r="G25" i="1"/>
  <c r="E25" i="1"/>
  <c r="I25" i="1" s="1"/>
  <c r="H24" i="1"/>
  <c r="G24" i="1"/>
  <c r="E24" i="1"/>
  <c r="I24" i="1" s="1"/>
  <c r="H23" i="1"/>
  <c r="G23" i="1"/>
  <c r="E23" i="1"/>
  <c r="I23" i="1" s="1"/>
  <c r="H22" i="1"/>
  <c r="G22" i="1"/>
  <c r="E22" i="1"/>
  <c r="I22" i="1" s="1"/>
  <c r="H21" i="1"/>
  <c r="G21" i="1"/>
  <c r="E21" i="1"/>
  <c r="I21" i="1" s="1"/>
  <c r="H20" i="1"/>
  <c r="G20" i="1"/>
  <c r="E20" i="1"/>
  <c r="H19" i="1"/>
  <c r="G19" i="1"/>
  <c r="E19" i="1"/>
  <c r="I19" i="1" s="1"/>
  <c r="H18" i="1"/>
  <c r="G18" i="1"/>
  <c r="E18" i="1"/>
  <c r="H17" i="1"/>
  <c r="G17" i="1"/>
  <c r="E17" i="1"/>
  <c r="I17" i="1" s="1"/>
  <c r="H16" i="1"/>
  <c r="G16" i="1"/>
  <c r="E16" i="1"/>
  <c r="H15" i="1"/>
  <c r="G15" i="1"/>
  <c r="E15" i="1"/>
  <c r="I15" i="1" s="1"/>
  <c r="H14" i="1"/>
  <c r="G14" i="1"/>
  <c r="E14" i="1"/>
  <c r="I14" i="1" s="1"/>
  <c r="H13" i="1"/>
  <c r="G13" i="1"/>
  <c r="E13" i="1"/>
  <c r="I13" i="1" s="1"/>
  <c r="H12" i="1"/>
  <c r="G12" i="1"/>
  <c r="E12" i="1"/>
  <c r="I12" i="1" s="1"/>
  <c r="H11" i="1"/>
  <c r="G11" i="1"/>
  <c r="E11" i="1"/>
  <c r="I11" i="1" s="1"/>
  <c r="H10" i="1"/>
  <c r="G10" i="1"/>
  <c r="E10" i="1"/>
  <c r="I10" i="1" s="1"/>
  <c r="H9" i="1"/>
  <c r="G9" i="1"/>
  <c r="E9" i="1"/>
  <c r="I9" i="1" s="1"/>
  <c r="H8" i="1"/>
  <c r="G8" i="1"/>
  <c r="E8" i="1"/>
  <c r="I8" i="1" s="1"/>
  <c r="H7" i="1"/>
  <c r="G7" i="1"/>
  <c r="E7" i="1"/>
  <c r="I7" i="1" s="1"/>
  <c r="K6" i="1"/>
  <c r="L6" i="1" s="1"/>
  <c r="H6" i="1"/>
  <c r="G6" i="1"/>
  <c r="E6" i="1"/>
  <c r="I6" i="1" s="1"/>
  <c r="H5" i="1"/>
  <c r="G5" i="1"/>
  <c r="E5" i="1"/>
  <c r="E37" i="1" s="1"/>
  <c r="I16" i="1" l="1"/>
  <c r="I61" i="1"/>
  <c r="I47" i="1"/>
  <c r="I20" i="1"/>
  <c r="K69" i="1"/>
  <c r="L69" i="1" s="1"/>
  <c r="I5" i="1"/>
  <c r="K7" i="1"/>
  <c r="I18" i="1"/>
  <c r="G49" i="1"/>
  <c r="G51" i="1"/>
  <c r="G53" i="1"/>
  <c r="G55" i="1"/>
  <c r="H58" i="1"/>
  <c r="I58" i="1" s="1"/>
  <c r="H59" i="1"/>
  <c r="I59" i="1" s="1"/>
  <c r="G60" i="1"/>
  <c r="G67" i="1"/>
  <c r="G65" i="1"/>
  <c r="G63" i="1"/>
  <c r="G61" i="1"/>
  <c r="G59" i="1"/>
  <c r="G57" i="1"/>
  <c r="H66" i="1"/>
  <c r="I66" i="1" s="1"/>
  <c r="H39" i="1"/>
  <c r="H41" i="1"/>
  <c r="I41" i="1" s="1"/>
  <c r="H43" i="1"/>
  <c r="I43" i="1" s="1"/>
  <c r="H45" i="1"/>
  <c r="I45" i="1" s="1"/>
  <c r="H47" i="1"/>
  <c r="H49" i="1"/>
  <c r="I49" i="1" s="1"/>
  <c r="H51" i="1"/>
  <c r="I51" i="1" s="1"/>
  <c r="H53" i="1"/>
  <c r="I53" i="1" s="1"/>
  <c r="H55" i="1"/>
  <c r="I55" i="1" s="1"/>
  <c r="H60" i="1"/>
  <c r="H61" i="1"/>
  <c r="G62" i="1"/>
  <c r="D69" i="1"/>
  <c r="G40" i="1"/>
  <c r="G42" i="1"/>
  <c r="G44" i="1"/>
  <c r="G46" i="1"/>
  <c r="G48" i="1"/>
  <c r="G50" i="1"/>
  <c r="G52" i="1"/>
  <c r="G54" i="1"/>
  <c r="G56" i="1"/>
  <c r="H62" i="1"/>
  <c r="I62" i="1" s="1"/>
  <c r="H63" i="1"/>
  <c r="I63" i="1" s="1"/>
  <c r="G64" i="1"/>
  <c r="G66" i="1"/>
  <c r="H67" i="1"/>
  <c r="I67" i="1" s="1"/>
  <c r="G38" i="1"/>
  <c r="K39" i="1"/>
  <c r="L39" i="1" s="1"/>
  <c r="H40" i="1"/>
  <c r="I40" i="1" s="1"/>
  <c r="H42" i="1"/>
  <c r="I42" i="1" s="1"/>
  <c r="H44" i="1"/>
  <c r="I44" i="1" s="1"/>
  <c r="H46" i="1"/>
  <c r="I46" i="1" s="1"/>
  <c r="H48" i="1"/>
  <c r="I48" i="1" s="1"/>
  <c r="H50" i="1"/>
  <c r="I50" i="1" s="1"/>
  <c r="H52" i="1"/>
  <c r="I52" i="1" s="1"/>
  <c r="H54" i="1"/>
  <c r="I54" i="1" s="1"/>
  <c r="H56" i="1"/>
  <c r="I56" i="1" s="1"/>
  <c r="H57" i="1"/>
  <c r="I57" i="1" s="1"/>
  <c r="G58" i="1"/>
  <c r="I60" i="1"/>
  <c r="H64" i="1"/>
  <c r="I64" i="1" s="1"/>
  <c r="H65" i="1"/>
  <c r="I65" i="1" s="1"/>
  <c r="E99" i="1"/>
  <c r="K100" i="1" s="1"/>
  <c r="E131" i="1"/>
  <c r="E148" i="1"/>
  <c r="L7" i="1" l="1"/>
  <c r="K8" i="1"/>
  <c r="H98" i="1"/>
  <c r="I98" i="1" s="1"/>
  <c r="H96" i="1"/>
  <c r="I96" i="1" s="1"/>
  <c r="H94" i="1"/>
  <c r="I94" i="1" s="1"/>
  <c r="H92" i="1"/>
  <c r="I92" i="1" s="1"/>
  <c r="H90" i="1"/>
  <c r="I90" i="1" s="1"/>
  <c r="H88" i="1"/>
  <c r="I88" i="1" s="1"/>
  <c r="G98" i="1"/>
  <c r="G96" i="1"/>
  <c r="G94" i="1"/>
  <c r="G92" i="1"/>
  <c r="G90" i="1"/>
  <c r="G88" i="1"/>
  <c r="G86" i="1"/>
  <c r="H97" i="1"/>
  <c r="I97" i="1" s="1"/>
  <c r="G95" i="1"/>
  <c r="H89" i="1"/>
  <c r="I89" i="1" s="1"/>
  <c r="G87" i="1"/>
  <c r="H86" i="1"/>
  <c r="I86" i="1" s="1"/>
  <c r="H85" i="1"/>
  <c r="I85" i="1" s="1"/>
  <c r="H83" i="1"/>
  <c r="I83" i="1" s="1"/>
  <c r="H81" i="1"/>
  <c r="I81" i="1" s="1"/>
  <c r="H79" i="1"/>
  <c r="I79" i="1" s="1"/>
  <c r="H77" i="1"/>
  <c r="I77" i="1" s="1"/>
  <c r="H75" i="1"/>
  <c r="I75" i="1" s="1"/>
  <c r="G97" i="1"/>
  <c r="H91" i="1"/>
  <c r="I91" i="1" s="1"/>
  <c r="G89" i="1"/>
  <c r="G85" i="1"/>
  <c r="G83" i="1"/>
  <c r="G81" i="1"/>
  <c r="G79" i="1"/>
  <c r="G77" i="1"/>
  <c r="G75" i="1"/>
  <c r="G73" i="1"/>
  <c r="G71" i="1"/>
  <c r="G69" i="1"/>
  <c r="H93" i="1"/>
  <c r="I93" i="1" s="1"/>
  <c r="G91" i="1"/>
  <c r="H84" i="1"/>
  <c r="I84" i="1" s="1"/>
  <c r="H82" i="1"/>
  <c r="I82" i="1" s="1"/>
  <c r="H80" i="1"/>
  <c r="I80" i="1" s="1"/>
  <c r="H78" i="1"/>
  <c r="I78" i="1" s="1"/>
  <c r="H76" i="1"/>
  <c r="I76" i="1" s="1"/>
  <c r="H74" i="1"/>
  <c r="I74" i="1" s="1"/>
  <c r="H72" i="1"/>
  <c r="I72" i="1" s="1"/>
  <c r="H70" i="1"/>
  <c r="I70" i="1" s="1"/>
  <c r="D100" i="1"/>
  <c r="G80" i="1"/>
  <c r="K70" i="1"/>
  <c r="L70" i="1" s="1"/>
  <c r="H69" i="1"/>
  <c r="I69" i="1" s="1"/>
  <c r="G78" i="1"/>
  <c r="H71" i="1"/>
  <c r="I71" i="1" s="1"/>
  <c r="G70" i="1"/>
  <c r="H95" i="1"/>
  <c r="I95" i="1" s="1"/>
  <c r="G93" i="1"/>
  <c r="G84" i="1"/>
  <c r="G76" i="1"/>
  <c r="H73" i="1"/>
  <c r="I73" i="1" s="1"/>
  <c r="G72" i="1"/>
  <c r="H87" i="1"/>
  <c r="I87" i="1" s="1"/>
  <c r="G82" i="1"/>
  <c r="G74" i="1"/>
  <c r="K40" i="1"/>
  <c r="I39" i="1"/>
  <c r="L100" i="1"/>
  <c r="K132" i="1"/>
  <c r="E149" i="1"/>
  <c r="K71" i="1" l="1"/>
  <c r="L8" i="1"/>
  <c r="K9" i="1"/>
  <c r="L40" i="1"/>
  <c r="K41" i="1"/>
  <c r="H130" i="1"/>
  <c r="I130" i="1" s="1"/>
  <c r="H128" i="1"/>
  <c r="I128" i="1" s="1"/>
  <c r="H126" i="1"/>
  <c r="I126" i="1" s="1"/>
  <c r="H124" i="1"/>
  <c r="I124" i="1" s="1"/>
  <c r="H122" i="1"/>
  <c r="I122" i="1" s="1"/>
  <c r="H120" i="1"/>
  <c r="I120" i="1" s="1"/>
  <c r="H118" i="1"/>
  <c r="I118" i="1" s="1"/>
  <c r="H116" i="1"/>
  <c r="I116" i="1" s="1"/>
  <c r="H114" i="1"/>
  <c r="I114" i="1" s="1"/>
  <c r="H112" i="1"/>
  <c r="I112" i="1" s="1"/>
  <c r="H110" i="1"/>
  <c r="I110" i="1" s="1"/>
  <c r="H108" i="1"/>
  <c r="I108" i="1" s="1"/>
  <c r="H106" i="1"/>
  <c r="I106" i="1" s="1"/>
  <c r="H104" i="1"/>
  <c r="I104" i="1" s="1"/>
  <c r="H102" i="1"/>
  <c r="I102" i="1" s="1"/>
  <c r="K101" i="1"/>
  <c r="L101" i="1" s="1"/>
  <c r="H100" i="1"/>
  <c r="I100" i="1" s="1"/>
  <c r="G130" i="1"/>
  <c r="G128" i="1"/>
  <c r="G126" i="1"/>
  <c r="G124" i="1"/>
  <c r="G122" i="1"/>
  <c r="G120" i="1"/>
  <c r="G118" i="1"/>
  <c r="G116" i="1"/>
  <c r="G114" i="1"/>
  <c r="G112" i="1"/>
  <c r="G110" i="1"/>
  <c r="G108" i="1"/>
  <c r="G106" i="1"/>
  <c r="G104" i="1"/>
  <c r="G102" i="1"/>
  <c r="G100" i="1"/>
  <c r="G129" i="1"/>
  <c r="H123" i="1"/>
  <c r="I123" i="1" s="1"/>
  <c r="G121" i="1"/>
  <c r="H115" i="1"/>
  <c r="I115" i="1" s="1"/>
  <c r="G113" i="1"/>
  <c r="H107" i="1"/>
  <c r="I107" i="1" s="1"/>
  <c r="G105" i="1"/>
  <c r="H125" i="1"/>
  <c r="I125" i="1" s="1"/>
  <c r="G123" i="1"/>
  <c r="H117" i="1"/>
  <c r="I117" i="1" s="1"/>
  <c r="G115" i="1"/>
  <c r="H109" i="1"/>
  <c r="I109" i="1" s="1"/>
  <c r="G107" i="1"/>
  <c r="H101" i="1"/>
  <c r="I101" i="1" s="1"/>
  <c r="D132" i="1"/>
  <c r="H127" i="1"/>
  <c r="I127" i="1" s="1"/>
  <c r="G125" i="1"/>
  <c r="H119" i="1"/>
  <c r="I119" i="1" s="1"/>
  <c r="G117" i="1"/>
  <c r="H111" i="1"/>
  <c r="I111" i="1" s="1"/>
  <c r="G109" i="1"/>
  <c r="H103" i="1"/>
  <c r="I103" i="1" s="1"/>
  <c r="G101" i="1"/>
  <c r="H129" i="1"/>
  <c r="I129" i="1" s="1"/>
  <c r="G127" i="1"/>
  <c r="H121" i="1"/>
  <c r="I121" i="1" s="1"/>
  <c r="G119" i="1"/>
  <c r="H113" i="1"/>
  <c r="I113" i="1" s="1"/>
  <c r="G111" i="1"/>
  <c r="H105" i="1"/>
  <c r="I105" i="1" s="1"/>
  <c r="G103" i="1"/>
  <c r="G147" i="1" l="1"/>
  <c r="G145" i="1"/>
  <c r="G143" i="1"/>
  <c r="G141" i="1"/>
  <c r="G139" i="1"/>
  <c r="G137" i="1"/>
  <c r="G135" i="1"/>
  <c r="G133" i="1"/>
  <c r="H132" i="1"/>
  <c r="I132" i="1" s="1"/>
  <c r="H146" i="1"/>
  <c r="I146" i="1" s="1"/>
  <c r="H144" i="1"/>
  <c r="I144" i="1" s="1"/>
  <c r="H142" i="1"/>
  <c r="I142" i="1" s="1"/>
  <c r="H140" i="1"/>
  <c r="I140" i="1" s="1"/>
  <c r="H138" i="1"/>
  <c r="I138" i="1" s="1"/>
  <c r="H136" i="1"/>
  <c r="I136" i="1" s="1"/>
  <c r="H134" i="1"/>
  <c r="I134" i="1" s="1"/>
  <c r="K133" i="1"/>
  <c r="L133" i="1" s="1"/>
  <c r="G132" i="1"/>
  <c r="H147" i="1"/>
  <c r="G146" i="1"/>
  <c r="H139" i="1"/>
  <c r="I139" i="1" s="1"/>
  <c r="G138" i="1"/>
  <c r="H141" i="1"/>
  <c r="I141" i="1" s="1"/>
  <c r="G140" i="1"/>
  <c r="K134" i="1"/>
  <c r="L134" i="1" s="1"/>
  <c r="H133" i="1"/>
  <c r="I133" i="1" s="1"/>
  <c r="H143" i="1"/>
  <c r="I143" i="1" s="1"/>
  <c r="G142" i="1"/>
  <c r="H135" i="1"/>
  <c r="I135" i="1" s="1"/>
  <c r="G134" i="1"/>
  <c r="H145" i="1"/>
  <c r="I145" i="1" s="1"/>
  <c r="H137" i="1"/>
  <c r="I137" i="1" s="1"/>
  <c r="G144" i="1"/>
  <c r="G136" i="1"/>
  <c r="L9" i="1"/>
  <c r="K10" i="1"/>
  <c r="L41" i="1"/>
  <c r="K42" i="1"/>
  <c r="L71" i="1"/>
  <c r="K72" i="1"/>
  <c r="K102" i="1"/>
  <c r="L102" i="1" l="1"/>
  <c r="K103" i="1"/>
  <c r="I147" i="1"/>
  <c r="I149" i="1" s="1"/>
  <c r="H149" i="1"/>
  <c r="K135" i="1"/>
  <c r="L72" i="1"/>
  <c r="K73" i="1"/>
  <c r="L10" i="1"/>
  <c r="K11" i="1"/>
  <c r="G149" i="1"/>
  <c r="L42" i="1"/>
  <c r="K43" i="1"/>
  <c r="L43" i="1" l="1"/>
  <c r="K44" i="1"/>
  <c r="L73" i="1"/>
  <c r="K74" i="1"/>
  <c r="L103" i="1"/>
  <c r="K104" i="1"/>
  <c r="L11" i="1"/>
  <c r="K12" i="1"/>
  <c r="L135" i="1"/>
  <c r="K136" i="1"/>
  <c r="L12" i="1" l="1"/>
  <c r="K13" i="1"/>
  <c r="L74" i="1"/>
  <c r="K75" i="1"/>
  <c r="L136" i="1"/>
  <c r="K137" i="1"/>
  <c r="L44" i="1"/>
  <c r="K45" i="1"/>
  <c r="L104" i="1"/>
  <c r="K105" i="1"/>
  <c r="L75" i="1" l="1"/>
  <c r="K76" i="1"/>
  <c r="L105" i="1"/>
  <c r="K106" i="1"/>
  <c r="L13" i="1"/>
  <c r="K14" i="1"/>
  <c r="L45" i="1"/>
  <c r="K46" i="1"/>
  <c r="L137" i="1"/>
  <c r="K138" i="1"/>
  <c r="L106" i="1" l="1"/>
  <c r="K107" i="1"/>
  <c r="L46" i="1"/>
  <c r="K47" i="1"/>
  <c r="L138" i="1"/>
  <c r="K139" i="1"/>
  <c r="L14" i="1"/>
  <c r="K15" i="1"/>
  <c r="L76" i="1"/>
  <c r="K77" i="1"/>
  <c r="L47" i="1" l="1"/>
  <c r="K48" i="1"/>
  <c r="K16" i="1"/>
  <c r="L15" i="1"/>
  <c r="L77" i="1"/>
  <c r="K78" i="1"/>
  <c r="L139" i="1"/>
  <c r="K140" i="1"/>
  <c r="L107" i="1"/>
  <c r="K108" i="1"/>
  <c r="L140" i="1" l="1"/>
  <c r="K141" i="1"/>
  <c r="L16" i="1"/>
  <c r="K17" i="1"/>
  <c r="L108" i="1"/>
  <c r="K109" i="1"/>
  <c r="L48" i="1"/>
  <c r="K49" i="1"/>
  <c r="L78" i="1"/>
  <c r="K79" i="1"/>
  <c r="K18" i="1" l="1"/>
  <c r="L17" i="1"/>
  <c r="L79" i="1"/>
  <c r="K80" i="1"/>
  <c r="L141" i="1"/>
  <c r="K142" i="1"/>
  <c r="L49" i="1"/>
  <c r="K50" i="1"/>
  <c r="L109" i="1"/>
  <c r="K110" i="1"/>
  <c r="L80" i="1" l="1"/>
  <c r="K81" i="1"/>
  <c r="L50" i="1"/>
  <c r="K51" i="1"/>
  <c r="L110" i="1"/>
  <c r="K111" i="1"/>
  <c r="L142" i="1"/>
  <c r="K143" i="1"/>
  <c r="L18" i="1"/>
  <c r="K19" i="1"/>
  <c r="L51" i="1" l="1"/>
  <c r="K52" i="1"/>
  <c r="K20" i="1"/>
  <c r="L19" i="1"/>
  <c r="L81" i="1"/>
  <c r="K82" i="1"/>
  <c r="L143" i="1"/>
  <c r="K144" i="1"/>
  <c r="L111" i="1"/>
  <c r="K112" i="1"/>
  <c r="L20" i="1" l="1"/>
  <c r="K21" i="1"/>
  <c r="L112" i="1"/>
  <c r="K113" i="1"/>
  <c r="L82" i="1"/>
  <c r="K83" i="1"/>
  <c r="L52" i="1"/>
  <c r="K53" i="1"/>
  <c r="L144" i="1"/>
  <c r="K145" i="1"/>
  <c r="L113" i="1" l="1"/>
  <c r="K114" i="1"/>
  <c r="K22" i="1"/>
  <c r="L21" i="1"/>
  <c r="L53" i="1"/>
  <c r="K54" i="1"/>
  <c r="L145" i="1"/>
  <c r="K146" i="1"/>
  <c r="L83" i="1"/>
  <c r="K84" i="1"/>
  <c r="L146" i="1" l="1"/>
  <c r="K147" i="1"/>
  <c r="L147" i="1" s="1"/>
  <c r="L22" i="1"/>
  <c r="K23" i="1"/>
  <c r="L84" i="1"/>
  <c r="K85" i="1"/>
  <c r="L114" i="1"/>
  <c r="K115" i="1"/>
  <c r="L54" i="1"/>
  <c r="K55" i="1"/>
  <c r="L115" i="1" l="1"/>
  <c r="K116" i="1"/>
  <c r="L55" i="1"/>
  <c r="K56" i="1"/>
  <c r="K24" i="1"/>
  <c r="L23" i="1"/>
  <c r="L85" i="1"/>
  <c r="K86" i="1"/>
  <c r="L86" i="1" l="1"/>
  <c r="K87" i="1"/>
  <c r="L56" i="1"/>
  <c r="K57" i="1"/>
  <c r="L116" i="1"/>
  <c r="K117" i="1"/>
  <c r="L24" i="1"/>
  <c r="K25" i="1"/>
  <c r="K26" i="1" l="1"/>
  <c r="L25" i="1"/>
  <c r="L117" i="1"/>
  <c r="K118" i="1"/>
  <c r="L57" i="1"/>
  <c r="K58" i="1"/>
  <c r="L87" i="1"/>
  <c r="K88" i="1"/>
  <c r="L118" i="1" l="1"/>
  <c r="K119" i="1"/>
  <c r="L88" i="1"/>
  <c r="K89" i="1"/>
  <c r="L58" i="1"/>
  <c r="K59" i="1"/>
  <c r="L26" i="1"/>
  <c r="K27" i="1"/>
  <c r="K28" i="1" l="1"/>
  <c r="L27" i="1"/>
  <c r="L119" i="1"/>
  <c r="K120" i="1"/>
  <c r="L89" i="1"/>
  <c r="K90" i="1"/>
  <c r="L59" i="1"/>
  <c r="K60" i="1"/>
  <c r="L60" i="1" l="1"/>
  <c r="K61" i="1"/>
  <c r="L120" i="1"/>
  <c r="K121" i="1"/>
  <c r="L90" i="1"/>
  <c r="K91" i="1"/>
  <c r="L28" i="1"/>
  <c r="K29" i="1"/>
  <c r="L121" i="1" l="1"/>
  <c r="K122" i="1"/>
  <c r="K30" i="1"/>
  <c r="L29" i="1"/>
  <c r="L91" i="1"/>
  <c r="K92" i="1"/>
  <c r="L61" i="1"/>
  <c r="K62" i="1"/>
  <c r="L62" i="1" l="1"/>
  <c r="K63" i="1"/>
  <c r="L30" i="1"/>
  <c r="K31" i="1"/>
  <c r="L122" i="1"/>
  <c r="K123" i="1"/>
  <c r="L92" i="1"/>
  <c r="K93" i="1"/>
  <c r="K32" i="1" l="1"/>
  <c r="L31" i="1"/>
  <c r="L93" i="1"/>
  <c r="K94" i="1"/>
  <c r="L123" i="1"/>
  <c r="K124" i="1"/>
  <c r="L63" i="1"/>
  <c r="K64" i="1"/>
  <c r="L94" i="1" l="1"/>
  <c r="K95" i="1"/>
  <c r="L64" i="1"/>
  <c r="K65" i="1"/>
  <c r="L124" i="1"/>
  <c r="K125" i="1"/>
  <c r="L32" i="1"/>
  <c r="K33" i="1"/>
  <c r="K34" i="1" l="1"/>
  <c r="L33" i="1"/>
  <c r="L125" i="1"/>
  <c r="K126" i="1"/>
  <c r="L65" i="1"/>
  <c r="K66" i="1"/>
  <c r="L95" i="1"/>
  <c r="K96" i="1"/>
  <c r="L126" i="1" l="1"/>
  <c r="K127" i="1"/>
  <c r="L66" i="1"/>
  <c r="K67" i="1"/>
  <c r="L67" i="1" s="1"/>
  <c r="L96" i="1"/>
  <c r="K97" i="1"/>
  <c r="L34" i="1"/>
  <c r="K35" i="1"/>
  <c r="K36" i="1" l="1"/>
  <c r="L36" i="1" s="1"/>
  <c r="L35" i="1"/>
  <c r="L97" i="1"/>
  <c r="K98" i="1"/>
  <c r="L98" i="1" s="1"/>
  <c r="L127" i="1"/>
  <c r="K128" i="1"/>
  <c r="L128" i="1" l="1"/>
  <c r="K129" i="1"/>
  <c r="L129" i="1" l="1"/>
  <c r="K130" i="1"/>
  <c r="L130" i="1" s="1"/>
</calcChain>
</file>

<file path=xl/sharedStrings.xml><?xml version="1.0" encoding="utf-8"?>
<sst xmlns="http://schemas.openxmlformats.org/spreadsheetml/2006/main" count="151" uniqueCount="150">
  <si>
    <t xml:space="preserve">Процент по договору </t>
  </si>
  <si>
    <t>Задолженность по основному долгу</t>
  </si>
  <si>
    <t>Ежемесячный платеж</t>
  </si>
  <si>
    <t>Период</t>
  </si>
  <si>
    <t>Просроченная сумма основного долга</t>
  </si>
  <si>
    <t>Расчет процентов</t>
  </si>
  <si>
    <t>Размер неустойки</t>
  </si>
  <si>
    <r>
      <t xml:space="preserve">Расчет пеней
 </t>
    </r>
    <r>
      <rPr>
        <b/>
        <u/>
        <sz val="11"/>
        <color theme="1"/>
        <rFont val="Calibri"/>
        <family val="2"/>
        <charset val="204"/>
        <scheme val="minor"/>
      </rPr>
      <t>по основному долгу</t>
    </r>
  </si>
  <si>
    <t>просроченная</t>
  </si>
  <si>
    <t>текущая</t>
  </si>
  <si>
    <t>Сумма просроченной задолженности</t>
  </si>
  <si>
    <t>Сумма пеней</t>
  </si>
  <si>
    <t>27.07.2024</t>
  </si>
  <si>
    <t>28.07.2024</t>
  </si>
  <si>
    <t>29.07.2024</t>
  </si>
  <si>
    <t>30.07.2024</t>
  </si>
  <si>
    <t>31.07.2024</t>
  </si>
  <si>
    <t>01.08.2024</t>
  </si>
  <si>
    <t>02.08.2024</t>
  </si>
  <si>
    <t>03.08.2024</t>
  </si>
  <si>
    <t>04.08.2024</t>
  </si>
  <si>
    <t>05.08.2024</t>
  </si>
  <si>
    <t>06.08.2024</t>
  </si>
  <si>
    <t>07.08.2024</t>
  </si>
  <si>
    <t>08.08.2024</t>
  </si>
  <si>
    <t>09.08.2024</t>
  </si>
  <si>
    <t>10.08.2024</t>
  </si>
  <si>
    <t>11.08.2024</t>
  </si>
  <si>
    <t>12.08.2024</t>
  </si>
  <si>
    <t>13.08.2024</t>
  </si>
  <si>
    <t>14.08.2024</t>
  </si>
  <si>
    <t>15.08.2024</t>
  </si>
  <si>
    <t>16.08.2024</t>
  </si>
  <si>
    <t>17.08.2024</t>
  </si>
  <si>
    <t>18.08.2024</t>
  </si>
  <si>
    <t>19.08.2024</t>
  </si>
  <si>
    <t>20.08.2024</t>
  </si>
  <si>
    <t>21.08.2024</t>
  </si>
  <si>
    <t>22.08.2024</t>
  </si>
  <si>
    <t>23.08.2024</t>
  </si>
  <si>
    <t>24.08.2024</t>
  </si>
  <si>
    <t>25.08.2024</t>
  </si>
  <si>
    <t>26.08.2024</t>
  </si>
  <si>
    <t>27.08.2024</t>
  </si>
  <si>
    <t>28.08.2024</t>
  </si>
  <si>
    <t>29.08.2024</t>
  </si>
  <si>
    <t>30.08.2024</t>
  </si>
  <si>
    <t>31.08.2024</t>
  </si>
  <si>
    <t>01.09.2024</t>
  </si>
  <si>
    <t>02.09.2024</t>
  </si>
  <si>
    <t>03.09.2024</t>
  </si>
  <si>
    <t>04.09.2024</t>
  </si>
  <si>
    <t>05.09.2024</t>
  </si>
  <si>
    <t>06.09.2024</t>
  </si>
  <si>
    <t>07.09.2024</t>
  </si>
  <si>
    <t>08.09.2024</t>
  </si>
  <si>
    <t>09.09.2024</t>
  </si>
  <si>
    <t>10.09.2024</t>
  </si>
  <si>
    <t>11.09.2024</t>
  </si>
  <si>
    <t>12.09.2024</t>
  </si>
  <si>
    <t>13.09.2024</t>
  </si>
  <si>
    <t>14.09.2024</t>
  </si>
  <si>
    <t>15.09.2024</t>
  </si>
  <si>
    <t>16.09.2024</t>
  </si>
  <si>
    <t>17.09.2024</t>
  </si>
  <si>
    <t>18.09.2024</t>
  </si>
  <si>
    <t>19.09.2024</t>
  </si>
  <si>
    <t>20.09.2024</t>
  </si>
  <si>
    <t>21.09.2024</t>
  </si>
  <si>
    <t>22.09.2024</t>
  </si>
  <si>
    <t>23.09.2024</t>
  </si>
  <si>
    <t>24.09.2024</t>
  </si>
  <si>
    <t>25.09.2024</t>
  </si>
  <si>
    <t>26.09.2024</t>
  </si>
  <si>
    <t>27.09.2024</t>
  </si>
  <si>
    <t>28.09.2024</t>
  </si>
  <si>
    <t>29.09.2024</t>
  </si>
  <si>
    <t>30.09.2024</t>
  </si>
  <si>
    <t>01.10.2024</t>
  </si>
  <si>
    <t>02.10.2024</t>
  </si>
  <si>
    <t>03.10.2024</t>
  </si>
  <si>
    <t>04.10.2024</t>
  </si>
  <si>
    <t>05.10.2024</t>
  </si>
  <si>
    <t>06.10.2024</t>
  </si>
  <si>
    <t>07.10.2024</t>
  </si>
  <si>
    <t>08.10.2024</t>
  </si>
  <si>
    <t>09.10.2024</t>
  </si>
  <si>
    <t>10.10.2024</t>
  </si>
  <si>
    <t>11.10.2024</t>
  </si>
  <si>
    <t>12.10.2024</t>
  </si>
  <si>
    <t>13.10.2024</t>
  </si>
  <si>
    <t>14.10.2024</t>
  </si>
  <si>
    <t>15.10.2024</t>
  </si>
  <si>
    <t>16.10.2024</t>
  </si>
  <si>
    <t>17.10.2024</t>
  </si>
  <si>
    <t>18.10.2024</t>
  </si>
  <si>
    <t>19.10.2024</t>
  </si>
  <si>
    <t>20.10.2024</t>
  </si>
  <si>
    <t>21.10.2024</t>
  </si>
  <si>
    <t>22.10.2024</t>
  </si>
  <si>
    <t>23.10.2024</t>
  </si>
  <si>
    <t>24.10.2024</t>
  </si>
  <si>
    <t>25.10.2024</t>
  </si>
  <si>
    <t>26.10.2024</t>
  </si>
  <si>
    <t>27.10.2024</t>
  </si>
  <si>
    <t>28.10.2024</t>
  </si>
  <si>
    <t>29.10.2024</t>
  </si>
  <si>
    <t>30.10.2024</t>
  </si>
  <si>
    <t>31.10.2024</t>
  </si>
  <si>
    <t>01.11.2024</t>
  </si>
  <si>
    <t>02.11.2024</t>
  </si>
  <si>
    <t>03.11.2024</t>
  </si>
  <si>
    <t>04.11.2024</t>
  </si>
  <si>
    <t>05.11.2024</t>
  </si>
  <si>
    <t>06.11.2024</t>
  </si>
  <si>
    <t>07.11.2024</t>
  </si>
  <si>
    <t>08.11.2024</t>
  </si>
  <si>
    <t>09.11.2024</t>
  </si>
  <si>
    <t>10.11.2024</t>
  </si>
  <si>
    <t>11.11.2024</t>
  </si>
  <si>
    <t>12.11.2024</t>
  </si>
  <si>
    <t>13.11.2024</t>
  </si>
  <si>
    <t>14.11.2024</t>
  </si>
  <si>
    <t>15.11.2024</t>
  </si>
  <si>
    <t>16.11.2024</t>
  </si>
  <si>
    <t>17.11.2024</t>
  </si>
  <si>
    <t>18.11.2024</t>
  </si>
  <si>
    <t>19.11.2024</t>
  </si>
  <si>
    <t>20.11.2024</t>
  </si>
  <si>
    <t>21.11.2024</t>
  </si>
  <si>
    <t>22.11.2024</t>
  </si>
  <si>
    <t>23.11.2024</t>
  </si>
  <si>
    <t>24.11.2024</t>
  </si>
  <si>
    <t>25.11.2024</t>
  </si>
  <si>
    <t>26.11.2024</t>
  </si>
  <si>
    <t>27.11.2024</t>
  </si>
  <si>
    <t>28.11.2024</t>
  </si>
  <si>
    <t>29.11.2024</t>
  </si>
  <si>
    <t>30.11.2024</t>
  </si>
  <si>
    <t>01.12.2024</t>
  </si>
  <si>
    <t>02.12.2024</t>
  </si>
  <si>
    <t>03.12.2024</t>
  </si>
  <si>
    <t>04.12.2024</t>
  </si>
  <si>
    <t>05.12.2024</t>
  </si>
  <si>
    <t>06.12.2024</t>
  </si>
  <si>
    <t>07.12.2024</t>
  </si>
  <si>
    <t>08.12.2024</t>
  </si>
  <si>
    <t>09.12.2024</t>
  </si>
  <si>
    <t>10.12.2024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</si>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</sst>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9" fontId="0" fillId="0" borderId="0" xfId="0" applyNumberFormat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left"/>
    </xf>
    <xf numFmtId="4" fontId="0" fillId="0" borderId="1" xfId="0" applyNumberFormat="1" applyBorder="1"/>
    <xf numFmtId="164" fontId="0" fillId="0" borderId="2" xfId="1" applyNumberFormat="1" applyFont="1" applyBorder="1" applyAlignment="1">
      <alignment horizontal="center" vertical="center"/>
    </xf>
    <xf numFmtId="2" fontId="0" fillId="0" borderId="1" xfId="0" applyNumberFormat="1" applyBorder="1"/>
    <xf numFmtId="10" fontId="0" fillId="0" borderId="1" xfId="0" applyNumberFormat="1" applyBorder="1"/>
    <xf numFmtId="2" fontId="0" fillId="0" borderId="3" xfId="0" applyNumberFormat="1" applyBorder="1" applyAlignment="1">
      <alignment vertical="center"/>
    </xf>
    <xf numFmtId="0" fontId="4" fillId="0" borderId="1" xfId="0" applyFont="1" applyBorder="1"/>
    <xf numFmtId="2" fontId="0" fillId="0" borderId="0" xfId="0" applyNumberFormat="1"/>
    <xf numFmtId="164" fontId="0" fillId="0" borderId="4" xfId="1" applyNumberFormat="1" applyFont="1" applyBorder="1" applyAlignment="1">
      <alignment horizontal="center" vertical="center"/>
    </xf>
    <xf numFmtId="2" fontId="1" fillId="0" borderId="1" xfId="0" applyNumberFormat="1" applyFont="1" applyBorder="1"/>
    <xf numFmtId="4" fontId="0" fillId="0" borderId="5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4" fontId="0" fillId="0" borderId="6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1" xfId="0" applyNumberFormat="1" applyBorder="1" applyAlignment="1">
      <alignment vertical="center"/>
    </xf>
    <xf numFmtId="4" fontId="0" fillId="0" borderId="7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1" fillId="0" borderId="0" xfId="0" applyNumberFormat="1" applyFont="1"/>
    <xf numFmtId="0" fontId="4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10" fontId="0" fillId="0" borderId="0" xfId="0" applyNumberFormat="1"/>
    <xf numFmtId="4" fontId="1" fillId="0" borderId="1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2956-CDFA-44BE-AD85-38F1546FD22E}">
  <dimension ref="B1:M149"/>
  <sheetViews>
    <sheetView tabSelected="1" zoomScale="90" zoomScaleNormal="90" workbookViewId="0">
      <pane ySplit="4" topLeftCell="A5" activePane="bottomLeft" state="frozen"/>
      <selection pane="bottomLeft" activeCell="M12" sqref="M12"/>
    </sheetView>
  </sheetViews>
  <sheetFormatPr defaultRowHeight="15" x14ac:dyDescent="0.25"/>
  <cols>
    <col min="1" max="1" width="19.85546875" customWidth="1"/>
    <col min="2" max="2" width="14.28515625" customWidth="1"/>
    <col min="3" max="3" width="17.5703125" customWidth="1"/>
    <col min="4" max="4" width="22.85546875" customWidth="1"/>
    <col min="5" max="5" width="13" customWidth="1"/>
    <col min="6" max="6" width="12.5703125" customWidth="1"/>
    <col min="7" max="7" width="17.5703125" customWidth="1"/>
    <col min="8" max="8" width="16.140625" customWidth="1"/>
    <col min="9" max="9" width="14.42578125" customWidth="1"/>
    <col min="11" max="11" width="18.42578125" customWidth="1"/>
    <col min="12" max="12" width="10.42578125" bestFit="1" customWidth="1"/>
  </cols>
  <sheetData>
    <row r="1" spans="2:12" x14ac:dyDescent="0.25">
      <c r="B1" t="s">
        <v>0</v>
      </c>
      <c r="D1" s="1">
        <v>0.03</v>
      </c>
    </row>
    <row r="2" spans="2:12" x14ac:dyDescent="0.25">
      <c r="B2" t="s">
        <v>1</v>
      </c>
      <c r="D2" s="1"/>
      <c r="E2" s="2">
        <v>149489.42000000001</v>
      </c>
    </row>
    <row r="3" spans="2:12" ht="59.25" customHeight="1" x14ac:dyDescent="0.25">
      <c r="B3" t="s">
        <v>2</v>
      </c>
      <c r="D3" s="1"/>
      <c r="E3" s="2">
        <v>8333.33</v>
      </c>
      <c r="H3" s="3"/>
      <c r="I3" s="3"/>
    </row>
    <row r="4" spans="2:12" s="6" customFormat="1" ht="45" x14ac:dyDescent="0.25">
      <c r="B4" s="4" t="s">
        <v>3</v>
      </c>
      <c r="C4" s="5" t="s">
        <v>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K4" s="7" t="s">
        <v>10</v>
      </c>
      <c r="L4" s="7" t="s">
        <v>11</v>
      </c>
    </row>
    <row r="5" spans="2:12" x14ac:dyDescent="0.25">
      <c r="B5" s="8">
        <v>45499</v>
      </c>
      <c r="C5" s="9">
        <v>149489.42000000001</v>
      </c>
      <c r="D5" s="10">
        <v>7822.73</v>
      </c>
      <c r="E5" s="11">
        <f>ROUND(C5*$D$1/366,2)</f>
        <v>12.25</v>
      </c>
      <c r="F5" s="12">
        <v>5.0000000000000001E-4</v>
      </c>
      <c r="G5" s="11">
        <f>$D$5*F5</f>
        <v>3.911365</v>
      </c>
      <c r="H5" s="13">
        <f>$D$5*$D$1/366</f>
        <v>0.64120737704918029</v>
      </c>
      <c r="I5" s="11">
        <f>E5-H5</f>
        <v>11.608792622950819</v>
      </c>
    </row>
    <row r="6" spans="2:12" x14ac:dyDescent="0.25">
      <c r="B6" s="14" t="s">
        <v>12</v>
      </c>
      <c r="C6" s="9">
        <v>149489.42000000001</v>
      </c>
      <c r="D6" s="10"/>
      <c r="E6" s="11">
        <f>ROUND(C6*$D$1/366,2)</f>
        <v>12.25</v>
      </c>
      <c r="F6" s="12">
        <v>5.0000000000000001E-4</v>
      </c>
      <c r="G6" s="11">
        <f t="shared" ref="G6:G36" si="0">$D$5*F6</f>
        <v>3.911365</v>
      </c>
      <c r="H6" s="13">
        <f t="shared" ref="H6:H36" si="1">$D$5*$D$1/366</f>
        <v>0.64120737704918029</v>
      </c>
      <c r="I6" s="11">
        <f t="shared" ref="I6:I71" si="2">E6-H6</f>
        <v>11.608792622950819</v>
      </c>
      <c r="K6" s="13">
        <f>ROUND($D$5*$D$1/366,2)</f>
        <v>0.64</v>
      </c>
      <c r="L6" s="15">
        <f>K6*F5</f>
        <v>3.2000000000000003E-4</v>
      </c>
    </row>
    <row r="7" spans="2:12" x14ac:dyDescent="0.25">
      <c r="B7" s="14" t="s">
        <v>13</v>
      </c>
      <c r="C7" s="9">
        <v>149489.42000000001</v>
      </c>
      <c r="D7" s="10"/>
      <c r="E7" s="11">
        <f t="shared" ref="E7:E36" si="3">ROUND(C7*$D$1/366,2)</f>
        <v>12.25</v>
      </c>
      <c r="F7" s="12">
        <v>5.0000000000000001E-4</v>
      </c>
      <c r="G7" s="11">
        <f>$D$5*F7</f>
        <v>3.911365</v>
      </c>
      <c r="H7" s="13">
        <f>$D$5*$D$1/366</f>
        <v>0.64120737704918029</v>
      </c>
      <c r="I7" s="11">
        <f>E7-H7</f>
        <v>11.608792622950819</v>
      </c>
      <c r="K7" s="13">
        <f>ROUND($D$5*$D$1/366,2)+K6</f>
        <v>1.28</v>
      </c>
      <c r="L7" s="15">
        <f t="shared" ref="L7:L70" si="4">K7*F6</f>
        <v>6.4000000000000005E-4</v>
      </c>
    </row>
    <row r="8" spans="2:12" x14ac:dyDescent="0.25">
      <c r="B8" s="14" t="s">
        <v>14</v>
      </c>
      <c r="C8" s="9">
        <v>149489.42000000001</v>
      </c>
      <c r="D8" s="10"/>
      <c r="E8" s="11">
        <f t="shared" si="3"/>
        <v>12.25</v>
      </c>
      <c r="F8" s="12">
        <v>5.0000000000000001E-4</v>
      </c>
      <c r="G8" s="11">
        <f t="shared" si="0"/>
        <v>3.911365</v>
      </c>
      <c r="H8" s="13">
        <f t="shared" si="1"/>
        <v>0.64120737704918029</v>
      </c>
      <c r="I8" s="11">
        <f t="shared" si="2"/>
        <v>11.608792622950819</v>
      </c>
      <c r="K8" s="13">
        <f t="shared" ref="K8:K35" si="5">ROUND($D$5*$D$1/366,2)+K7</f>
        <v>1.92</v>
      </c>
      <c r="L8" s="15">
        <f t="shared" si="4"/>
        <v>9.6000000000000002E-4</v>
      </c>
    </row>
    <row r="9" spans="2:12" x14ac:dyDescent="0.25">
      <c r="B9" s="14" t="s">
        <v>15</v>
      </c>
      <c r="C9" s="9">
        <v>149489.42000000001</v>
      </c>
      <c r="D9" s="10"/>
      <c r="E9" s="11">
        <f t="shared" si="3"/>
        <v>12.25</v>
      </c>
      <c r="F9" s="12">
        <v>5.0000000000000001E-4</v>
      </c>
      <c r="G9" s="11">
        <f t="shared" si="0"/>
        <v>3.911365</v>
      </c>
      <c r="H9" s="13">
        <f t="shared" si="1"/>
        <v>0.64120737704918029</v>
      </c>
      <c r="I9" s="11">
        <f t="shared" si="2"/>
        <v>11.608792622950819</v>
      </c>
      <c r="K9" s="13">
        <f t="shared" si="5"/>
        <v>2.56</v>
      </c>
      <c r="L9" s="15">
        <f t="shared" si="4"/>
        <v>1.2800000000000001E-3</v>
      </c>
    </row>
    <row r="10" spans="2:12" x14ac:dyDescent="0.25">
      <c r="B10" s="14" t="s">
        <v>16</v>
      </c>
      <c r="C10" s="9">
        <v>149489.42000000001</v>
      </c>
      <c r="D10" s="10"/>
      <c r="E10" s="11">
        <f t="shared" si="3"/>
        <v>12.25</v>
      </c>
      <c r="F10" s="12">
        <v>5.0000000000000001E-4</v>
      </c>
      <c r="G10" s="11">
        <f t="shared" si="0"/>
        <v>3.911365</v>
      </c>
      <c r="H10" s="13">
        <f t="shared" si="1"/>
        <v>0.64120737704918029</v>
      </c>
      <c r="I10" s="11">
        <f t="shared" si="2"/>
        <v>11.608792622950819</v>
      </c>
      <c r="K10" s="13">
        <f t="shared" si="5"/>
        <v>3.2</v>
      </c>
      <c r="L10" s="15">
        <f t="shared" si="4"/>
        <v>1.6000000000000001E-3</v>
      </c>
    </row>
    <row r="11" spans="2:12" x14ac:dyDescent="0.25">
      <c r="B11" s="14" t="s">
        <v>17</v>
      </c>
      <c r="C11" s="9">
        <v>149489.42000000001</v>
      </c>
      <c r="D11" s="10"/>
      <c r="E11" s="11">
        <f t="shared" si="3"/>
        <v>12.25</v>
      </c>
      <c r="F11" s="12">
        <v>5.0000000000000001E-4</v>
      </c>
      <c r="G11" s="11">
        <f t="shared" si="0"/>
        <v>3.911365</v>
      </c>
      <c r="H11" s="13">
        <f t="shared" si="1"/>
        <v>0.64120737704918029</v>
      </c>
      <c r="I11" s="11">
        <f t="shared" si="2"/>
        <v>11.608792622950819</v>
      </c>
      <c r="K11" s="13">
        <f t="shared" si="5"/>
        <v>3.8400000000000003</v>
      </c>
      <c r="L11" s="15">
        <f t="shared" si="4"/>
        <v>1.9200000000000003E-3</v>
      </c>
    </row>
    <row r="12" spans="2:12" x14ac:dyDescent="0.25">
      <c r="B12" s="14" t="s">
        <v>18</v>
      </c>
      <c r="C12" s="9">
        <v>149489.42000000001</v>
      </c>
      <c r="D12" s="10"/>
      <c r="E12" s="11">
        <f t="shared" si="3"/>
        <v>12.25</v>
      </c>
      <c r="F12" s="12">
        <v>5.0000000000000001E-4</v>
      </c>
      <c r="G12" s="11">
        <f t="shared" si="0"/>
        <v>3.911365</v>
      </c>
      <c r="H12" s="13">
        <f t="shared" si="1"/>
        <v>0.64120737704918029</v>
      </c>
      <c r="I12" s="11">
        <f t="shared" si="2"/>
        <v>11.608792622950819</v>
      </c>
      <c r="K12" s="13">
        <f t="shared" si="5"/>
        <v>4.4800000000000004</v>
      </c>
      <c r="L12" s="15">
        <f t="shared" si="4"/>
        <v>2.2400000000000002E-3</v>
      </c>
    </row>
    <row r="13" spans="2:12" x14ac:dyDescent="0.25">
      <c r="B13" s="14" t="s">
        <v>19</v>
      </c>
      <c r="C13" s="9">
        <v>149489.42000000001</v>
      </c>
      <c r="D13" s="10"/>
      <c r="E13" s="11">
        <f t="shared" si="3"/>
        <v>12.25</v>
      </c>
      <c r="F13" s="12">
        <v>5.0000000000000001E-4</v>
      </c>
      <c r="G13" s="11">
        <f t="shared" si="0"/>
        <v>3.911365</v>
      </c>
      <c r="H13" s="13">
        <f t="shared" si="1"/>
        <v>0.64120737704918029</v>
      </c>
      <c r="I13" s="11">
        <f t="shared" si="2"/>
        <v>11.608792622950819</v>
      </c>
      <c r="K13" s="13">
        <f t="shared" si="5"/>
        <v>5.12</v>
      </c>
      <c r="L13" s="15">
        <f t="shared" si="4"/>
        <v>2.5600000000000002E-3</v>
      </c>
    </row>
    <row r="14" spans="2:12" x14ac:dyDescent="0.25">
      <c r="B14" s="14" t="s">
        <v>20</v>
      </c>
      <c r="C14" s="9">
        <v>149489.42000000001</v>
      </c>
      <c r="D14" s="10"/>
      <c r="E14" s="11">
        <f t="shared" si="3"/>
        <v>12.25</v>
      </c>
      <c r="F14" s="12">
        <v>5.0000000000000001E-4</v>
      </c>
      <c r="G14" s="11">
        <f t="shared" si="0"/>
        <v>3.911365</v>
      </c>
      <c r="H14" s="13">
        <f t="shared" si="1"/>
        <v>0.64120737704918029</v>
      </c>
      <c r="I14" s="11">
        <f t="shared" si="2"/>
        <v>11.608792622950819</v>
      </c>
      <c r="K14" s="13">
        <f t="shared" si="5"/>
        <v>5.76</v>
      </c>
      <c r="L14" s="15">
        <f t="shared" si="4"/>
        <v>2.8799999999999997E-3</v>
      </c>
    </row>
    <row r="15" spans="2:12" x14ac:dyDescent="0.25">
      <c r="B15" s="14" t="s">
        <v>21</v>
      </c>
      <c r="C15" s="9">
        <v>149489.42000000001</v>
      </c>
      <c r="D15" s="10"/>
      <c r="E15" s="11">
        <f t="shared" si="3"/>
        <v>12.25</v>
      </c>
      <c r="F15" s="12">
        <v>5.0000000000000001E-4</v>
      </c>
      <c r="G15" s="11">
        <f t="shared" si="0"/>
        <v>3.911365</v>
      </c>
      <c r="H15" s="13">
        <f t="shared" si="1"/>
        <v>0.64120737704918029</v>
      </c>
      <c r="I15" s="11">
        <f t="shared" si="2"/>
        <v>11.608792622950819</v>
      </c>
      <c r="K15" s="13">
        <f>ROUND($D$5*$D$1/366,2)+K14</f>
        <v>6.3999999999999995</v>
      </c>
      <c r="L15" s="15">
        <f t="shared" si="4"/>
        <v>3.1999999999999997E-3</v>
      </c>
    </row>
    <row r="16" spans="2:12" x14ac:dyDescent="0.25">
      <c r="B16" s="14" t="s">
        <v>22</v>
      </c>
      <c r="C16" s="9">
        <v>149489.42000000001</v>
      </c>
      <c r="D16" s="10"/>
      <c r="E16" s="11">
        <f t="shared" si="3"/>
        <v>12.25</v>
      </c>
      <c r="F16" s="12">
        <v>5.0000000000000001E-4</v>
      </c>
      <c r="G16" s="11">
        <f t="shared" si="0"/>
        <v>3.911365</v>
      </c>
      <c r="H16" s="13">
        <f t="shared" si="1"/>
        <v>0.64120737704918029</v>
      </c>
      <c r="I16" s="11">
        <f t="shared" si="2"/>
        <v>11.608792622950819</v>
      </c>
      <c r="K16" s="13">
        <f t="shared" si="5"/>
        <v>7.0399999999999991</v>
      </c>
      <c r="L16" s="15">
        <f t="shared" si="4"/>
        <v>3.5199999999999997E-3</v>
      </c>
    </row>
    <row r="17" spans="2:12" x14ac:dyDescent="0.25">
      <c r="B17" s="14" t="s">
        <v>23</v>
      </c>
      <c r="C17" s="9">
        <v>149489.42000000001</v>
      </c>
      <c r="D17" s="10"/>
      <c r="E17" s="11">
        <f t="shared" si="3"/>
        <v>12.25</v>
      </c>
      <c r="F17" s="12">
        <v>5.0000000000000001E-4</v>
      </c>
      <c r="G17" s="11">
        <f t="shared" si="0"/>
        <v>3.911365</v>
      </c>
      <c r="H17" s="13">
        <f t="shared" si="1"/>
        <v>0.64120737704918029</v>
      </c>
      <c r="I17" s="11">
        <f t="shared" si="2"/>
        <v>11.608792622950819</v>
      </c>
      <c r="K17" s="13">
        <f t="shared" si="5"/>
        <v>7.6799999999999988</v>
      </c>
      <c r="L17" s="15">
        <f t="shared" si="4"/>
        <v>3.8399999999999997E-3</v>
      </c>
    </row>
    <row r="18" spans="2:12" x14ac:dyDescent="0.25">
      <c r="B18" s="14" t="s">
        <v>24</v>
      </c>
      <c r="C18" s="9">
        <v>149489.42000000001</v>
      </c>
      <c r="D18" s="10"/>
      <c r="E18" s="11">
        <f t="shared" si="3"/>
        <v>12.25</v>
      </c>
      <c r="F18" s="12">
        <v>5.0000000000000001E-4</v>
      </c>
      <c r="G18" s="11">
        <f t="shared" si="0"/>
        <v>3.911365</v>
      </c>
      <c r="H18" s="13">
        <f t="shared" si="1"/>
        <v>0.64120737704918029</v>
      </c>
      <c r="I18" s="11">
        <f t="shared" si="2"/>
        <v>11.608792622950819</v>
      </c>
      <c r="K18" s="13">
        <f t="shared" si="5"/>
        <v>8.3199999999999985</v>
      </c>
      <c r="L18" s="15">
        <f t="shared" si="4"/>
        <v>4.1599999999999996E-3</v>
      </c>
    </row>
    <row r="19" spans="2:12" x14ac:dyDescent="0.25">
      <c r="B19" s="14" t="s">
        <v>25</v>
      </c>
      <c r="C19" s="9">
        <v>149489.42000000001</v>
      </c>
      <c r="D19" s="10"/>
      <c r="E19" s="11">
        <f t="shared" si="3"/>
        <v>12.25</v>
      </c>
      <c r="F19" s="12">
        <v>5.0000000000000001E-4</v>
      </c>
      <c r="G19" s="11">
        <f t="shared" si="0"/>
        <v>3.911365</v>
      </c>
      <c r="H19" s="13">
        <f t="shared" si="1"/>
        <v>0.64120737704918029</v>
      </c>
      <c r="I19" s="11">
        <f t="shared" si="2"/>
        <v>11.608792622950819</v>
      </c>
      <c r="K19" s="13">
        <f t="shared" si="5"/>
        <v>8.9599999999999991</v>
      </c>
      <c r="L19" s="15">
        <f t="shared" si="4"/>
        <v>4.4799999999999996E-3</v>
      </c>
    </row>
    <row r="20" spans="2:12" x14ac:dyDescent="0.25">
      <c r="B20" s="14" t="s">
        <v>26</v>
      </c>
      <c r="C20" s="9">
        <v>149489.42000000001</v>
      </c>
      <c r="D20" s="10"/>
      <c r="E20" s="11">
        <f t="shared" si="3"/>
        <v>12.25</v>
      </c>
      <c r="F20" s="12">
        <v>5.0000000000000001E-4</v>
      </c>
      <c r="G20" s="11">
        <f t="shared" si="0"/>
        <v>3.911365</v>
      </c>
      <c r="H20" s="13">
        <f t="shared" si="1"/>
        <v>0.64120737704918029</v>
      </c>
      <c r="I20" s="11">
        <f t="shared" si="2"/>
        <v>11.608792622950819</v>
      </c>
      <c r="K20" s="13">
        <f t="shared" si="5"/>
        <v>9.6</v>
      </c>
      <c r="L20" s="15">
        <f t="shared" si="4"/>
        <v>4.7999999999999996E-3</v>
      </c>
    </row>
    <row r="21" spans="2:12" x14ac:dyDescent="0.25">
      <c r="B21" s="14" t="s">
        <v>27</v>
      </c>
      <c r="C21" s="9">
        <v>149489.42000000001</v>
      </c>
      <c r="D21" s="10"/>
      <c r="E21" s="11">
        <f t="shared" si="3"/>
        <v>12.25</v>
      </c>
      <c r="F21" s="12">
        <v>5.0000000000000001E-4</v>
      </c>
      <c r="G21" s="11">
        <f t="shared" si="0"/>
        <v>3.911365</v>
      </c>
      <c r="H21" s="13">
        <f t="shared" si="1"/>
        <v>0.64120737704918029</v>
      </c>
      <c r="I21" s="11">
        <f t="shared" si="2"/>
        <v>11.608792622950819</v>
      </c>
      <c r="K21" s="13">
        <f t="shared" si="5"/>
        <v>10.24</v>
      </c>
      <c r="L21" s="15">
        <f t="shared" si="4"/>
        <v>5.1200000000000004E-3</v>
      </c>
    </row>
    <row r="22" spans="2:12" x14ac:dyDescent="0.25">
      <c r="B22" s="14" t="s">
        <v>28</v>
      </c>
      <c r="C22" s="9">
        <v>149489.42000000001</v>
      </c>
      <c r="D22" s="10"/>
      <c r="E22" s="11">
        <f t="shared" si="3"/>
        <v>12.25</v>
      </c>
      <c r="F22" s="12">
        <v>5.0000000000000001E-4</v>
      </c>
      <c r="G22" s="11">
        <f t="shared" si="0"/>
        <v>3.911365</v>
      </c>
      <c r="H22" s="13">
        <f t="shared" si="1"/>
        <v>0.64120737704918029</v>
      </c>
      <c r="I22" s="11">
        <f t="shared" si="2"/>
        <v>11.608792622950819</v>
      </c>
      <c r="K22" s="13">
        <f t="shared" si="5"/>
        <v>10.88</v>
      </c>
      <c r="L22" s="15">
        <f t="shared" si="4"/>
        <v>5.4400000000000004E-3</v>
      </c>
    </row>
    <row r="23" spans="2:12" x14ac:dyDescent="0.25">
      <c r="B23" s="14" t="s">
        <v>29</v>
      </c>
      <c r="C23" s="9">
        <v>149489.42000000001</v>
      </c>
      <c r="D23" s="10"/>
      <c r="E23" s="11">
        <f t="shared" si="3"/>
        <v>12.25</v>
      </c>
      <c r="F23" s="12">
        <v>5.0000000000000001E-4</v>
      </c>
      <c r="G23" s="11">
        <f t="shared" si="0"/>
        <v>3.911365</v>
      </c>
      <c r="H23" s="13">
        <f t="shared" si="1"/>
        <v>0.64120737704918029</v>
      </c>
      <c r="I23" s="11">
        <f t="shared" si="2"/>
        <v>11.608792622950819</v>
      </c>
      <c r="K23" s="13">
        <f t="shared" si="5"/>
        <v>11.520000000000001</v>
      </c>
      <c r="L23" s="15">
        <f t="shared" si="4"/>
        <v>5.7600000000000004E-3</v>
      </c>
    </row>
    <row r="24" spans="2:12" x14ac:dyDescent="0.25">
      <c r="B24" s="14" t="s">
        <v>30</v>
      </c>
      <c r="C24" s="9">
        <v>149489.42000000001</v>
      </c>
      <c r="D24" s="10"/>
      <c r="E24" s="11">
        <f t="shared" si="3"/>
        <v>12.25</v>
      </c>
      <c r="F24" s="12">
        <v>5.0000000000000001E-4</v>
      </c>
      <c r="G24" s="11">
        <f t="shared" si="0"/>
        <v>3.911365</v>
      </c>
      <c r="H24" s="13">
        <f t="shared" si="1"/>
        <v>0.64120737704918029</v>
      </c>
      <c r="I24" s="11">
        <f t="shared" si="2"/>
        <v>11.608792622950819</v>
      </c>
      <c r="K24" s="13">
        <f t="shared" si="5"/>
        <v>12.160000000000002</v>
      </c>
      <c r="L24" s="15">
        <f t="shared" si="4"/>
        <v>6.0800000000000012E-3</v>
      </c>
    </row>
    <row r="25" spans="2:12" x14ac:dyDescent="0.25">
      <c r="B25" s="14" t="s">
        <v>31</v>
      </c>
      <c r="C25" s="9">
        <v>149489.42000000001</v>
      </c>
      <c r="D25" s="10"/>
      <c r="E25" s="11">
        <f t="shared" si="3"/>
        <v>12.25</v>
      </c>
      <c r="F25" s="12">
        <v>5.0000000000000001E-4</v>
      </c>
      <c r="G25" s="11">
        <f t="shared" si="0"/>
        <v>3.911365</v>
      </c>
      <c r="H25" s="13">
        <f t="shared" si="1"/>
        <v>0.64120737704918029</v>
      </c>
      <c r="I25" s="11">
        <f t="shared" si="2"/>
        <v>11.608792622950819</v>
      </c>
      <c r="K25" s="13">
        <f t="shared" si="5"/>
        <v>12.800000000000002</v>
      </c>
      <c r="L25" s="15">
        <f t="shared" si="4"/>
        <v>6.4000000000000012E-3</v>
      </c>
    </row>
    <row r="26" spans="2:12" x14ac:dyDescent="0.25">
      <c r="B26" s="14" t="s">
        <v>32</v>
      </c>
      <c r="C26" s="9">
        <v>149489.42000000001</v>
      </c>
      <c r="D26" s="10"/>
      <c r="E26" s="11">
        <f t="shared" si="3"/>
        <v>12.25</v>
      </c>
      <c r="F26" s="12">
        <v>5.0000000000000001E-4</v>
      </c>
      <c r="G26" s="11">
        <f t="shared" si="0"/>
        <v>3.911365</v>
      </c>
      <c r="H26" s="13">
        <f t="shared" si="1"/>
        <v>0.64120737704918029</v>
      </c>
      <c r="I26" s="11">
        <f t="shared" si="2"/>
        <v>11.608792622950819</v>
      </c>
      <c r="K26" s="13">
        <f t="shared" si="5"/>
        <v>13.440000000000003</v>
      </c>
      <c r="L26" s="15">
        <f t="shared" si="4"/>
        <v>6.720000000000002E-3</v>
      </c>
    </row>
    <row r="27" spans="2:12" x14ac:dyDescent="0.25">
      <c r="B27" s="14" t="s">
        <v>33</v>
      </c>
      <c r="C27" s="9">
        <v>149489.42000000001</v>
      </c>
      <c r="D27" s="10"/>
      <c r="E27" s="11">
        <f t="shared" si="3"/>
        <v>12.25</v>
      </c>
      <c r="F27" s="12">
        <v>5.0000000000000001E-4</v>
      </c>
      <c r="G27" s="11">
        <f t="shared" si="0"/>
        <v>3.911365</v>
      </c>
      <c r="H27" s="13">
        <f t="shared" si="1"/>
        <v>0.64120737704918029</v>
      </c>
      <c r="I27" s="11">
        <f t="shared" si="2"/>
        <v>11.608792622950819</v>
      </c>
      <c r="K27" s="13">
        <f t="shared" si="5"/>
        <v>14.080000000000004</v>
      </c>
      <c r="L27" s="15">
        <f t="shared" si="4"/>
        <v>7.040000000000002E-3</v>
      </c>
    </row>
    <row r="28" spans="2:12" x14ac:dyDescent="0.25">
      <c r="B28" s="14" t="s">
        <v>34</v>
      </c>
      <c r="C28" s="9">
        <v>149489.42000000001</v>
      </c>
      <c r="D28" s="10"/>
      <c r="E28" s="11">
        <f t="shared" si="3"/>
        <v>12.25</v>
      </c>
      <c r="F28" s="12">
        <v>5.0000000000000001E-4</v>
      </c>
      <c r="G28" s="11">
        <f t="shared" si="0"/>
        <v>3.911365</v>
      </c>
      <c r="H28" s="13">
        <f t="shared" si="1"/>
        <v>0.64120737704918029</v>
      </c>
      <c r="I28" s="11">
        <f t="shared" si="2"/>
        <v>11.608792622950819</v>
      </c>
      <c r="K28" s="13">
        <f t="shared" si="5"/>
        <v>14.720000000000004</v>
      </c>
      <c r="L28" s="15">
        <f t="shared" si="4"/>
        <v>7.360000000000002E-3</v>
      </c>
    </row>
    <row r="29" spans="2:12" x14ac:dyDescent="0.25">
      <c r="B29" s="14" t="s">
        <v>35</v>
      </c>
      <c r="C29" s="9">
        <v>149489.42000000001</v>
      </c>
      <c r="D29" s="10"/>
      <c r="E29" s="11">
        <f t="shared" si="3"/>
        <v>12.25</v>
      </c>
      <c r="F29" s="12">
        <v>5.0000000000000001E-4</v>
      </c>
      <c r="G29" s="11">
        <f t="shared" si="0"/>
        <v>3.911365</v>
      </c>
      <c r="H29" s="13">
        <f t="shared" si="1"/>
        <v>0.64120737704918029</v>
      </c>
      <c r="I29" s="11">
        <f t="shared" si="2"/>
        <v>11.608792622950819</v>
      </c>
      <c r="K29" s="13">
        <f t="shared" si="5"/>
        <v>15.360000000000005</v>
      </c>
      <c r="L29" s="15">
        <f t="shared" si="4"/>
        <v>7.6800000000000028E-3</v>
      </c>
    </row>
    <row r="30" spans="2:12" x14ac:dyDescent="0.25">
      <c r="B30" s="14" t="s">
        <v>36</v>
      </c>
      <c r="C30" s="9">
        <v>149489.42000000001</v>
      </c>
      <c r="D30" s="10"/>
      <c r="E30" s="11">
        <f t="shared" si="3"/>
        <v>12.25</v>
      </c>
      <c r="F30" s="12">
        <v>5.0000000000000001E-4</v>
      </c>
      <c r="G30" s="11">
        <f t="shared" si="0"/>
        <v>3.911365</v>
      </c>
      <c r="H30" s="13">
        <f t="shared" si="1"/>
        <v>0.64120737704918029</v>
      </c>
      <c r="I30" s="11">
        <f t="shared" si="2"/>
        <v>11.608792622950819</v>
      </c>
      <c r="K30" s="13">
        <f t="shared" si="5"/>
        <v>16.000000000000004</v>
      </c>
      <c r="L30" s="15">
        <f t="shared" si="4"/>
        <v>8.0000000000000019E-3</v>
      </c>
    </row>
    <row r="31" spans="2:12" x14ac:dyDescent="0.25">
      <c r="B31" s="14" t="s">
        <v>37</v>
      </c>
      <c r="C31" s="9">
        <v>149489.42000000001</v>
      </c>
      <c r="D31" s="10"/>
      <c r="E31" s="11">
        <f t="shared" si="3"/>
        <v>12.25</v>
      </c>
      <c r="F31" s="12">
        <v>5.0000000000000001E-4</v>
      </c>
      <c r="G31" s="11">
        <f t="shared" si="0"/>
        <v>3.911365</v>
      </c>
      <c r="H31" s="13">
        <f t="shared" si="1"/>
        <v>0.64120737704918029</v>
      </c>
      <c r="I31" s="11">
        <f t="shared" si="2"/>
        <v>11.608792622950819</v>
      </c>
      <c r="K31" s="13">
        <f t="shared" si="5"/>
        <v>16.640000000000004</v>
      </c>
      <c r="L31" s="15">
        <f t="shared" si="4"/>
        <v>8.3200000000000027E-3</v>
      </c>
    </row>
    <row r="32" spans="2:12" x14ac:dyDescent="0.25">
      <c r="B32" s="14" t="s">
        <v>38</v>
      </c>
      <c r="C32" s="9">
        <v>149489.42000000001</v>
      </c>
      <c r="D32" s="10"/>
      <c r="E32" s="11">
        <f t="shared" si="3"/>
        <v>12.25</v>
      </c>
      <c r="F32" s="12">
        <v>5.0000000000000001E-4</v>
      </c>
      <c r="G32" s="11">
        <f t="shared" si="0"/>
        <v>3.911365</v>
      </c>
      <c r="H32" s="13">
        <f t="shared" si="1"/>
        <v>0.64120737704918029</v>
      </c>
      <c r="I32" s="11">
        <f t="shared" si="2"/>
        <v>11.608792622950819</v>
      </c>
      <c r="K32" s="13">
        <f t="shared" si="5"/>
        <v>17.280000000000005</v>
      </c>
      <c r="L32" s="15">
        <f t="shared" si="4"/>
        <v>8.6400000000000018E-3</v>
      </c>
    </row>
    <row r="33" spans="2:13" x14ac:dyDescent="0.25">
      <c r="B33" s="14" t="s">
        <v>39</v>
      </c>
      <c r="C33" s="9">
        <v>149489.42000000001</v>
      </c>
      <c r="D33" s="10"/>
      <c r="E33" s="11">
        <f t="shared" si="3"/>
        <v>12.25</v>
      </c>
      <c r="F33" s="12">
        <v>5.0000000000000001E-4</v>
      </c>
      <c r="G33" s="11">
        <f t="shared" si="0"/>
        <v>3.911365</v>
      </c>
      <c r="H33" s="13">
        <f t="shared" si="1"/>
        <v>0.64120737704918029</v>
      </c>
      <c r="I33" s="11">
        <f t="shared" si="2"/>
        <v>11.608792622950819</v>
      </c>
      <c r="K33" s="13">
        <f t="shared" si="5"/>
        <v>17.920000000000005</v>
      </c>
      <c r="L33" s="15">
        <f t="shared" si="4"/>
        <v>8.9600000000000027E-3</v>
      </c>
    </row>
    <row r="34" spans="2:13" x14ac:dyDescent="0.25">
      <c r="B34" s="14" t="s">
        <v>40</v>
      </c>
      <c r="C34" s="9">
        <v>149489.42000000001</v>
      </c>
      <c r="D34" s="10"/>
      <c r="E34" s="11">
        <f t="shared" si="3"/>
        <v>12.25</v>
      </c>
      <c r="F34" s="12">
        <v>5.0000000000000001E-4</v>
      </c>
      <c r="G34" s="11">
        <f t="shared" si="0"/>
        <v>3.911365</v>
      </c>
      <c r="H34" s="13">
        <f t="shared" si="1"/>
        <v>0.64120737704918029</v>
      </c>
      <c r="I34" s="11">
        <f t="shared" si="2"/>
        <v>11.608792622950819</v>
      </c>
      <c r="K34" s="13">
        <f t="shared" si="5"/>
        <v>18.560000000000006</v>
      </c>
      <c r="L34" s="15">
        <f t="shared" si="4"/>
        <v>9.2800000000000035E-3</v>
      </c>
    </row>
    <row r="35" spans="2:13" x14ac:dyDescent="0.25">
      <c r="B35" s="14" t="s">
        <v>41</v>
      </c>
      <c r="C35" s="9">
        <v>149489.42000000001</v>
      </c>
      <c r="D35" s="10"/>
      <c r="E35" s="11">
        <f t="shared" si="3"/>
        <v>12.25</v>
      </c>
      <c r="F35" s="12">
        <v>5.0000000000000001E-4</v>
      </c>
      <c r="G35" s="11">
        <f t="shared" si="0"/>
        <v>3.911365</v>
      </c>
      <c r="H35" s="13">
        <f t="shared" si="1"/>
        <v>0.64120737704918029</v>
      </c>
      <c r="I35" s="11">
        <f t="shared" si="2"/>
        <v>11.608792622950819</v>
      </c>
      <c r="K35" s="13">
        <f t="shared" si="5"/>
        <v>19.200000000000006</v>
      </c>
      <c r="L35" s="15">
        <f t="shared" si="4"/>
        <v>9.6000000000000026E-3</v>
      </c>
    </row>
    <row r="36" spans="2:13" x14ac:dyDescent="0.25">
      <c r="B36" s="14" t="s">
        <v>42</v>
      </c>
      <c r="C36" s="9">
        <v>149489.42000000001</v>
      </c>
      <c r="D36" s="10"/>
      <c r="E36" s="11">
        <f>ROUND(C36*$D$1/366,2)</f>
        <v>12.25</v>
      </c>
      <c r="F36" s="12">
        <v>5.0000000000000001E-4</v>
      </c>
      <c r="G36" s="11">
        <f t="shared" si="0"/>
        <v>3.911365</v>
      </c>
      <c r="H36" s="13">
        <f t="shared" si="1"/>
        <v>0.64120737704918029</v>
      </c>
      <c r="I36" s="11">
        <f t="shared" si="2"/>
        <v>11.608792622950819</v>
      </c>
      <c r="K36" s="13">
        <f>ROUND($D$5*$D$1/366,2)+K35</f>
        <v>19.840000000000007</v>
      </c>
      <c r="L36" s="15">
        <f t="shared" si="4"/>
        <v>9.9200000000000035E-3</v>
      </c>
      <c r="M36" s="15"/>
    </row>
    <row r="37" spans="2:13" x14ac:dyDescent="0.25">
      <c r="B37" s="14"/>
      <c r="C37" s="9"/>
      <c r="D37" s="16"/>
      <c r="E37" s="17">
        <f>SUM(E5:E36)</f>
        <v>392</v>
      </c>
      <c r="F37" s="12"/>
      <c r="G37" s="11"/>
      <c r="H37" s="13"/>
      <c r="I37" s="11"/>
      <c r="K37" s="13"/>
    </row>
    <row r="38" spans="2:13" x14ac:dyDescent="0.25">
      <c r="B38" s="14" t="s">
        <v>43</v>
      </c>
      <c r="C38" s="9">
        <v>149489.42000000001</v>
      </c>
      <c r="D38" s="18">
        <f>D5+E3</f>
        <v>16156.06</v>
      </c>
      <c r="E38" s="11">
        <f>ROUND(C38*$D$1/366,2)</f>
        <v>12.25</v>
      </c>
      <c r="F38" s="12">
        <v>5.0000000000000001E-4</v>
      </c>
      <c r="G38" s="11">
        <f>$D$38*F38</f>
        <v>8.07803</v>
      </c>
      <c r="H38" s="19">
        <f>$D$38*$D$1/366</f>
        <v>1.3242672131147539</v>
      </c>
      <c r="I38" s="11">
        <f t="shared" si="2"/>
        <v>10.925732786885247</v>
      </c>
      <c r="K38" s="20">
        <v>392</v>
      </c>
      <c r="L38" s="15">
        <f t="shared" si="4"/>
        <v>0</v>
      </c>
    </row>
    <row r="39" spans="2:13" x14ac:dyDescent="0.25">
      <c r="B39" s="14" t="s">
        <v>44</v>
      </c>
      <c r="C39" s="9">
        <v>149489.42000000001</v>
      </c>
      <c r="D39" s="21"/>
      <c r="E39" s="11">
        <f t="shared" ref="E39:E103" si="6">ROUND(C39*$D$1/366,2)</f>
        <v>12.25</v>
      </c>
      <c r="F39" s="12">
        <v>5.0000000000000001E-4</v>
      </c>
      <c r="G39" s="11">
        <f t="shared" ref="G39:G65" si="7">$D$38*F39</f>
        <v>8.07803</v>
      </c>
      <c r="H39" s="19">
        <f t="shared" ref="H39:H66" si="8">$D$38*$D$1/366</f>
        <v>1.3242672131147539</v>
      </c>
      <c r="I39" s="11">
        <f t="shared" si="2"/>
        <v>10.925732786885247</v>
      </c>
      <c r="K39" s="13">
        <f>ROUND($D$38*$D$1/366,2)+K38</f>
        <v>393.32</v>
      </c>
      <c r="L39" s="15">
        <f t="shared" si="4"/>
        <v>0.19666</v>
      </c>
    </row>
    <row r="40" spans="2:13" x14ac:dyDescent="0.25">
      <c r="B40" s="14" t="s">
        <v>45</v>
      </c>
      <c r="C40" s="9">
        <v>149489.42000000001</v>
      </c>
      <c r="D40" s="21"/>
      <c r="E40" s="11">
        <f t="shared" si="6"/>
        <v>12.25</v>
      </c>
      <c r="F40" s="12">
        <v>5.0000000000000001E-4</v>
      </c>
      <c r="G40" s="11">
        <f t="shared" si="7"/>
        <v>8.07803</v>
      </c>
      <c r="H40" s="19">
        <f t="shared" si="8"/>
        <v>1.3242672131147539</v>
      </c>
      <c r="I40" s="11">
        <f t="shared" si="2"/>
        <v>10.925732786885247</v>
      </c>
      <c r="K40" s="13">
        <f t="shared" ref="K40:K66" si="9">ROUND($D$38*$D$1/366,2)+K39</f>
        <v>394.64</v>
      </c>
      <c r="L40" s="15">
        <f t="shared" si="4"/>
        <v>0.19732</v>
      </c>
    </row>
    <row r="41" spans="2:13" x14ac:dyDescent="0.25">
      <c r="B41" s="14" t="s">
        <v>46</v>
      </c>
      <c r="C41" s="9">
        <v>149489.42000000001</v>
      </c>
      <c r="D41" s="21"/>
      <c r="E41" s="11">
        <f t="shared" si="6"/>
        <v>12.25</v>
      </c>
      <c r="F41" s="12">
        <v>5.0000000000000001E-4</v>
      </c>
      <c r="G41" s="11">
        <f t="shared" si="7"/>
        <v>8.07803</v>
      </c>
      <c r="H41" s="19">
        <f t="shared" si="8"/>
        <v>1.3242672131147539</v>
      </c>
      <c r="I41" s="11">
        <f t="shared" si="2"/>
        <v>10.925732786885247</v>
      </c>
      <c r="K41" s="13">
        <f t="shared" si="9"/>
        <v>395.96</v>
      </c>
      <c r="L41" s="15">
        <f t="shared" si="4"/>
        <v>0.19797999999999999</v>
      </c>
    </row>
    <row r="42" spans="2:13" x14ac:dyDescent="0.25">
      <c r="B42" s="14" t="s">
        <v>47</v>
      </c>
      <c r="C42" s="9">
        <v>149489.42000000001</v>
      </c>
      <c r="D42" s="21"/>
      <c r="E42" s="11">
        <f t="shared" si="6"/>
        <v>12.25</v>
      </c>
      <c r="F42" s="12">
        <v>5.0000000000000001E-4</v>
      </c>
      <c r="G42" s="11">
        <f t="shared" si="7"/>
        <v>8.07803</v>
      </c>
      <c r="H42" s="19">
        <f t="shared" si="8"/>
        <v>1.3242672131147539</v>
      </c>
      <c r="I42" s="11">
        <f t="shared" si="2"/>
        <v>10.925732786885247</v>
      </c>
      <c r="K42" s="13">
        <f t="shared" si="9"/>
        <v>397.28</v>
      </c>
      <c r="L42" s="15">
        <f t="shared" si="4"/>
        <v>0.19863999999999998</v>
      </c>
    </row>
    <row r="43" spans="2:13" x14ac:dyDescent="0.25">
      <c r="B43" s="14" t="s">
        <v>48</v>
      </c>
      <c r="C43" s="9">
        <v>149489.42000000001</v>
      </c>
      <c r="D43" s="21"/>
      <c r="E43" s="11">
        <f t="shared" si="6"/>
        <v>12.25</v>
      </c>
      <c r="F43" s="12">
        <v>5.0000000000000001E-4</v>
      </c>
      <c r="G43" s="11">
        <f t="shared" si="7"/>
        <v>8.07803</v>
      </c>
      <c r="H43" s="19">
        <f t="shared" si="8"/>
        <v>1.3242672131147539</v>
      </c>
      <c r="I43" s="11">
        <f t="shared" si="2"/>
        <v>10.925732786885247</v>
      </c>
      <c r="K43" s="13">
        <f t="shared" si="9"/>
        <v>398.59999999999997</v>
      </c>
      <c r="L43" s="15">
        <f t="shared" si="4"/>
        <v>0.19929999999999998</v>
      </c>
    </row>
    <row r="44" spans="2:13" x14ac:dyDescent="0.25">
      <c r="B44" s="14" t="s">
        <v>49</v>
      </c>
      <c r="C44" s="9">
        <v>149489.42000000001</v>
      </c>
      <c r="D44" s="21"/>
      <c r="E44" s="11">
        <f t="shared" si="6"/>
        <v>12.25</v>
      </c>
      <c r="F44" s="12">
        <v>5.0000000000000001E-4</v>
      </c>
      <c r="G44" s="11">
        <f t="shared" si="7"/>
        <v>8.07803</v>
      </c>
      <c r="H44" s="19">
        <f t="shared" si="8"/>
        <v>1.3242672131147539</v>
      </c>
      <c r="I44" s="11">
        <f t="shared" si="2"/>
        <v>10.925732786885247</v>
      </c>
      <c r="K44" s="13">
        <f t="shared" si="9"/>
        <v>399.91999999999996</v>
      </c>
      <c r="L44" s="15">
        <f t="shared" si="4"/>
        <v>0.19995999999999997</v>
      </c>
    </row>
    <row r="45" spans="2:13" x14ac:dyDescent="0.25">
      <c r="B45" s="14" t="s">
        <v>50</v>
      </c>
      <c r="C45" s="9">
        <v>149489.42000000001</v>
      </c>
      <c r="D45" s="21"/>
      <c r="E45" s="11">
        <f t="shared" si="6"/>
        <v>12.25</v>
      </c>
      <c r="F45" s="12">
        <v>5.0000000000000001E-4</v>
      </c>
      <c r="G45" s="11">
        <f t="shared" si="7"/>
        <v>8.07803</v>
      </c>
      <c r="H45" s="19">
        <f t="shared" si="8"/>
        <v>1.3242672131147539</v>
      </c>
      <c r="I45" s="11">
        <f t="shared" si="2"/>
        <v>10.925732786885247</v>
      </c>
      <c r="K45" s="13">
        <f t="shared" si="9"/>
        <v>401.23999999999995</v>
      </c>
      <c r="L45" s="15">
        <f t="shared" si="4"/>
        <v>0.20061999999999999</v>
      </c>
    </row>
    <row r="46" spans="2:13" x14ac:dyDescent="0.25">
      <c r="B46" s="14" t="s">
        <v>51</v>
      </c>
      <c r="C46" s="9">
        <v>149489.42000000001</v>
      </c>
      <c r="D46" s="21"/>
      <c r="E46" s="11">
        <f t="shared" si="6"/>
        <v>12.25</v>
      </c>
      <c r="F46" s="12">
        <v>5.0000000000000001E-4</v>
      </c>
      <c r="G46" s="11">
        <f t="shared" si="7"/>
        <v>8.07803</v>
      </c>
      <c r="H46" s="19">
        <f t="shared" si="8"/>
        <v>1.3242672131147539</v>
      </c>
      <c r="I46" s="11">
        <f t="shared" si="2"/>
        <v>10.925732786885247</v>
      </c>
      <c r="K46" s="13">
        <f t="shared" si="9"/>
        <v>402.55999999999995</v>
      </c>
      <c r="L46" s="15">
        <f t="shared" si="4"/>
        <v>0.20127999999999999</v>
      </c>
    </row>
    <row r="47" spans="2:13" x14ac:dyDescent="0.25">
      <c r="B47" s="14" t="s">
        <v>52</v>
      </c>
      <c r="C47" s="9">
        <v>149489.42000000001</v>
      </c>
      <c r="D47" s="21"/>
      <c r="E47" s="11">
        <f t="shared" si="6"/>
        <v>12.25</v>
      </c>
      <c r="F47" s="12">
        <v>5.0000000000000001E-4</v>
      </c>
      <c r="G47" s="11">
        <f t="shared" si="7"/>
        <v>8.07803</v>
      </c>
      <c r="H47" s="19">
        <f t="shared" si="8"/>
        <v>1.3242672131147539</v>
      </c>
      <c r="I47" s="11">
        <f t="shared" si="2"/>
        <v>10.925732786885247</v>
      </c>
      <c r="K47" s="13">
        <f t="shared" si="9"/>
        <v>403.87999999999994</v>
      </c>
      <c r="L47" s="15">
        <f t="shared" si="4"/>
        <v>0.20193999999999998</v>
      </c>
    </row>
    <row r="48" spans="2:13" x14ac:dyDescent="0.25">
      <c r="B48" s="14" t="s">
        <v>53</v>
      </c>
      <c r="C48" s="9">
        <v>149489.42000000001</v>
      </c>
      <c r="D48" s="21"/>
      <c r="E48" s="11">
        <f t="shared" si="6"/>
        <v>12.25</v>
      </c>
      <c r="F48" s="12">
        <v>5.0000000000000001E-4</v>
      </c>
      <c r="G48" s="11">
        <f t="shared" si="7"/>
        <v>8.07803</v>
      </c>
      <c r="H48" s="19">
        <f t="shared" si="8"/>
        <v>1.3242672131147539</v>
      </c>
      <c r="I48" s="11">
        <f t="shared" si="2"/>
        <v>10.925732786885247</v>
      </c>
      <c r="K48" s="13">
        <f t="shared" si="9"/>
        <v>405.19999999999993</v>
      </c>
      <c r="L48" s="15">
        <f t="shared" si="4"/>
        <v>0.20259999999999997</v>
      </c>
    </row>
    <row r="49" spans="2:12" x14ac:dyDescent="0.25">
      <c r="B49" s="14" t="s">
        <v>54</v>
      </c>
      <c r="C49" s="9">
        <v>149489.42000000001</v>
      </c>
      <c r="D49" s="21"/>
      <c r="E49" s="11">
        <f t="shared" si="6"/>
        <v>12.25</v>
      </c>
      <c r="F49" s="12">
        <v>5.0000000000000001E-4</v>
      </c>
      <c r="G49" s="11">
        <f t="shared" si="7"/>
        <v>8.07803</v>
      </c>
      <c r="H49" s="19">
        <f t="shared" si="8"/>
        <v>1.3242672131147539</v>
      </c>
      <c r="I49" s="11">
        <f t="shared" si="2"/>
        <v>10.925732786885247</v>
      </c>
      <c r="K49" s="13">
        <f t="shared" si="9"/>
        <v>406.51999999999992</v>
      </c>
      <c r="L49" s="15">
        <f t="shared" si="4"/>
        <v>0.20325999999999997</v>
      </c>
    </row>
    <row r="50" spans="2:12" x14ac:dyDescent="0.25">
      <c r="B50" s="14" t="s">
        <v>55</v>
      </c>
      <c r="C50" s="9">
        <v>149489.42000000001</v>
      </c>
      <c r="D50" s="21"/>
      <c r="E50" s="11">
        <f t="shared" si="6"/>
        <v>12.25</v>
      </c>
      <c r="F50" s="12">
        <v>5.0000000000000001E-4</v>
      </c>
      <c r="G50" s="11">
        <f t="shared" si="7"/>
        <v>8.07803</v>
      </c>
      <c r="H50" s="19">
        <f t="shared" si="8"/>
        <v>1.3242672131147539</v>
      </c>
      <c r="I50" s="11">
        <f t="shared" si="2"/>
        <v>10.925732786885247</v>
      </c>
      <c r="K50" s="13">
        <f t="shared" si="9"/>
        <v>407.83999999999992</v>
      </c>
      <c r="L50" s="15">
        <f t="shared" si="4"/>
        <v>0.20391999999999996</v>
      </c>
    </row>
    <row r="51" spans="2:12" x14ac:dyDescent="0.25">
      <c r="B51" s="14" t="s">
        <v>56</v>
      </c>
      <c r="C51" s="9">
        <v>149489.42000000001</v>
      </c>
      <c r="D51" s="21"/>
      <c r="E51" s="11">
        <f t="shared" si="6"/>
        <v>12.25</v>
      </c>
      <c r="F51" s="12">
        <v>5.0000000000000001E-4</v>
      </c>
      <c r="G51" s="11">
        <f t="shared" si="7"/>
        <v>8.07803</v>
      </c>
      <c r="H51" s="19">
        <f t="shared" si="8"/>
        <v>1.3242672131147539</v>
      </c>
      <c r="I51" s="11">
        <f t="shared" si="2"/>
        <v>10.925732786885247</v>
      </c>
      <c r="K51" s="13">
        <f t="shared" si="9"/>
        <v>409.15999999999991</v>
      </c>
      <c r="L51" s="15">
        <f t="shared" si="4"/>
        <v>0.20457999999999996</v>
      </c>
    </row>
    <row r="52" spans="2:12" x14ac:dyDescent="0.25">
      <c r="B52" s="14" t="s">
        <v>57</v>
      </c>
      <c r="C52" s="9">
        <v>149489.42000000001</v>
      </c>
      <c r="D52" s="21"/>
      <c r="E52" s="11">
        <f t="shared" si="6"/>
        <v>12.25</v>
      </c>
      <c r="F52" s="12">
        <v>5.0000000000000001E-4</v>
      </c>
      <c r="G52" s="11">
        <f t="shared" si="7"/>
        <v>8.07803</v>
      </c>
      <c r="H52" s="19">
        <f t="shared" si="8"/>
        <v>1.3242672131147539</v>
      </c>
      <c r="I52" s="11">
        <f t="shared" si="2"/>
        <v>10.925732786885247</v>
      </c>
      <c r="K52" s="13">
        <f t="shared" si="9"/>
        <v>410.4799999999999</v>
      </c>
      <c r="L52" s="15">
        <f t="shared" si="4"/>
        <v>0.20523999999999995</v>
      </c>
    </row>
    <row r="53" spans="2:12" x14ac:dyDescent="0.25">
      <c r="B53" s="14" t="s">
        <v>58</v>
      </c>
      <c r="C53" s="9">
        <v>149489.42000000001</v>
      </c>
      <c r="D53" s="21"/>
      <c r="E53" s="11">
        <f t="shared" si="6"/>
        <v>12.25</v>
      </c>
      <c r="F53" s="12">
        <v>5.0000000000000001E-4</v>
      </c>
      <c r="G53" s="11">
        <f t="shared" si="7"/>
        <v>8.07803</v>
      </c>
      <c r="H53" s="19">
        <f t="shared" si="8"/>
        <v>1.3242672131147539</v>
      </c>
      <c r="I53" s="11">
        <f t="shared" si="2"/>
        <v>10.925732786885247</v>
      </c>
      <c r="K53" s="13">
        <f t="shared" si="9"/>
        <v>411.7999999999999</v>
      </c>
      <c r="L53" s="15">
        <f t="shared" si="4"/>
        <v>0.20589999999999994</v>
      </c>
    </row>
    <row r="54" spans="2:12" x14ac:dyDescent="0.25">
      <c r="B54" s="14" t="s">
        <v>59</v>
      </c>
      <c r="C54" s="9">
        <v>149489.42000000001</v>
      </c>
      <c r="D54" s="21"/>
      <c r="E54" s="11">
        <f t="shared" si="6"/>
        <v>12.25</v>
      </c>
      <c r="F54" s="12">
        <v>5.0000000000000001E-4</v>
      </c>
      <c r="G54" s="11">
        <f t="shared" si="7"/>
        <v>8.07803</v>
      </c>
      <c r="H54" s="19">
        <f t="shared" si="8"/>
        <v>1.3242672131147539</v>
      </c>
      <c r="I54" s="11">
        <f t="shared" si="2"/>
        <v>10.925732786885247</v>
      </c>
      <c r="K54" s="13">
        <f t="shared" si="9"/>
        <v>413.11999999999989</v>
      </c>
      <c r="L54" s="15">
        <f t="shared" si="4"/>
        <v>0.20655999999999994</v>
      </c>
    </row>
    <row r="55" spans="2:12" x14ac:dyDescent="0.25">
      <c r="B55" s="14" t="s">
        <v>60</v>
      </c>
      <c r="C55" s="9">
        <v>149489.42000000001</v>
      </c>
      <c r="D55" s="21"/>
      <c r="E55" s="11">
        <f t="shared" si="6"/>
        <v>12.25</v>
      </c>
      <c r="F55" s="12">
        <v>5.0000000000000001E-4</v>
      </c>
      <c r="G55" s="11">
        <f t="shared" si="7"/>
        <v>8.07803</v>
      </c>
      <c r="H55" s="19">
        <f t="shared" si="8"/>
        <v>1.3242672131147539</v>
      </c>
      <c r="I55" s="11">
        <f t="shared" si="2"/>
        <v>10.925732786885247</v>
      </c>
      <c r="K55" s="13">
        <f t="shared" si="9"/>
        <v>414.43999999999988</v>
      </c>
      <c r="L55" s="15">
        <f t="shared" si="4"/>
        <v>0.20721999999999996</v>
      </c>
    </row>
    <row r="56" spans="2:12" x14ac:dyDescent="0.25">
      <c r="B56" s="14" t="s">
        <v>61</v>
      </c>
      <c r="C56" s="9">
        <v>149489.42000000001</v>
      </c>
      <c r="D56" s="21"/>
      <c r="E56" s="11">
        <f t="shared" si="6"/>
        <v>12.25</v>
      </c>
      <c r="F56" s="12">
        <v>5.0000000000000001E-4</v>
      </c>
      <c r="G56" s="11">
        <f t="shared" si="7"/>
        <v>8.07803</v>
      </c>
      <c r="H56" s="19">
        <f t="shared" si="8"/>
        <v>1.3242672131147539</v>
      </c>
      <c r="I56" s="11">
        <f t="shared" si="2"/>
        <v>10.925732786885247</v>
      </c>
      <c r="K56" s="13">
        <f t="shared" si="9"/>
        <v>415.75999999999988</v>
      </c>
      <c r="L56" s="15">
        <f t="shared" si="4"/>
        <v>0.20787999999999995</v>
      </c>
    </row>
    <row r="57" spans="2:12" x14ac:dyDescent="0.25">
      <c r="B57" s="14" t="s">
        <v>62</v>
      </c>
      <c r="C57" s="9">
        <v>149489.42000000001</v>
      </c>
      <c r="D57" s="21"/>
      <c r="E57" s="11">
        <f t="shared" si="6"/>
        <v>12.25</v>
      </c>
      <c r="F57" s="12">
        <v>5.0000000000000001E-4</v>
      </c>
      <c r="G57" s="11">
        <f t="shared" si="7"/>
        <v>8.07803</v>
      </c>
      <c r="H57" s="19">
        <f t="shared" si="8"/>
        <v>1.3242672131147539</v>
      </c>
      <c r="I57" s="11">
        <f t="shared" si="2"/>
        <v>10.925732786885247</v>
      </c>
      <c r="K57" s="13">
        <f t="shared" si="9"/>
        <v>417.07999999999987</v>
      </c>
      <c r="L57" s="15">
        <f t="shared" si="4"/>
        <v>0.20853999999999995</v>
      </c>
    </row>
    <row r="58" spans="2:12" x14ac:dyDescent="0.25">
      <c r="B58" s="14" t="s">
        <v>63</v>
      </c>
      <c r="C58" s="9">
        <v>149489.42000000001</v>
      </c>
      <c r="D58" s="21"/>
      <c r="E58" s="11">
        <f t="shared" si="6"/>
        <v>12.25</v>
      </c>
      <c r="F58" s="12">
        <v>5.0000000000000001E-4</v>
      </c>
      <c r="G58" s="11">
        <f t="shared" si="7"/>
        <v>8.07803</v>
      </c>
      <c r="H58" s="19">
        <f t="shared" si="8"/>
        <v>1.3242672131147539</v>
      </c>
      <c r="I58" s="11">
        <f t="shared" si="2"/>
        <v>10.925732786885247</v>
      </c>
      <c r="K58" s="13">
        <f t="shared" si="9"/>
        <v>418.39999999999986</v>
      </c>
      <c r="L58" s="15">
        <f t="shared" si="4"/>
        <v>0.20919999999999994</v>
      </c>
    </row>
    <row r="59" spans="2:12" x14ac:dyDescent="0.25">
      <c r="B59" s="14" t="s">
        <v>64</v>
      </c>
      <c r="C59" s="9">
        <v>149489.42000000001</v>
      </c>
      <c r="D59" s="21"/>
      <c r="E59" s="11">
        <f t="shared" si="6"/>
        <v>12.25</v>
      </c>
      <c r="F59" s="12">
        <v>5.0000000000000001E-4</v>
      </c>
      <c r="G59" s="11">
        <f t="shared" si="7"/>
        <v>8.07803</v>
      </c>
      <c r="H59" s="19">
        <f t="shared" si="8"/>
        <v>1.3242672131147539</v>
      </c>
      <c r="I59" s="11">
        <f t="shared" si="2"/>
        <v>10.925732786885247</v>
      </c>
      <c r="K59" s="13">
        <f t="shared" si="9"/>
        <v>419.71999999999986</v>
      </c>
      <c r="L59" s="15">
        <f t="shared" si="4"/>
        <v>0.20985999999999994</v>
      </c>
    </row>
    <row r="60" spans="2:12" x14ac:dyDescent="0.25">
      <c r="B60" s="14" t="s">
        <v>65</v>
      </c>
      <c r="C60" s="9">
        <v>149489.42000000001</v>
      </c>
      <c r="D60" s="21"/>
      <c r="E60" s="11">
        <f t="shared" si="6"/>
        <v>12.25</v>
      </c>
      <c r="F60" s="12">
        <v>5.0000000000000001E-4</v>
      </c>
      <c r="G60" s="11">
        <f t="shared" si="7"/>
        <v>8.07803</v>
      </c>
      <c r="H60" s="19">
        <f t="shared" si="8"/>
        <v>1.3242672131147539</v>
      </c>
      <c r="I60" s="11">
        <f t="shared" si="2"/>
        <v>10.925732786885247</v>
      </c>
      <c r="K60" s="13">
        <f t="shared" si="9"/>
        <v>421.03999999999985</v>
      </c>
      <c r="L60" s="15">
        <f t="shared" si="4"/>
        <v>0.21051999999999993</v>
      </c>
    </row>
    <row r="61" spans="2:12" x14ac:dyDescent="0.25">
      <c r="B61" s="14" t="s">
        <v>66</v>
      </c>
      <c r="C61" s="9">
        <v>149489.42000000001</v>
      </c>
      <c r="D61" s="21"/>
      <c r="E61" s="11">
        <f t="shared" si="6"/>
        <v>12.25</v>
      </c>
      <c r="F61" s="12">
        <v>5.0000000000000001E-4</v>
      </c>
      <c r="G61" s="11">
        <f t="shared" si="7"/>
        <v>8.07803</v>
      </c>
      <c r="H61" s="19">
        <f t="shared" si="8"/>
        <v>1.3242672131147539</v>
      </c>
      <c r="I61" s="11">
        <f t="shared" si="2"/>
        <v>10.925732786885247</v>
      </c>
      <c r="K61" s="13">
        <f t="shared" si="9"/>
        <v>422.35999999999984</v>
      </c>
      <c r="L61" s="15">
        <f t="shared" si="4"/>
        <v>0.21117999999999992</v>
      </c>
    </row>
    <row r="62" spans="2:12" x14ac:dyDescent="0.25">
      <c r="B62" s="14" t="s">
        <v>67</v>
      </c>
      <c r="C62" s="9">
        <v>149489.42000000001</v>
      </c>
      <c r="D62" s="21"/>
      <c r="E62" s="11">
        <f t="shared" si="6"/>
        <v>12.25</v>
      </c>
      <c r="F62" s="12">
        <v>5.0000000000000001E-4</v>
      </c>
      <c r="G62" s="11">
        <f t="shared" si="7"/>
        <v>8.07803</v>
      </c>
      <c r="H62" s="19">
        <f>$D$38*$D$1/366</f>
        <v>1.3242672131147539</v>
      </c>
      <c r="I62" s="11">
        <f t="shared" si="2"/>
        <v>10.925732786885247</v>
      </c>
      <c r="K62" s="13">
        <f t="shared" si="9"/>
        <v>423.67999999999984</v>
      </c>
      <c r="L62" s="15">
        <f t="shared" si="4"/>
        <v>0.21183999999999992</v>
      </c>
    </row>
    <row r="63" spans="2:12" x14ac:dyDescent="0.25">
      <c r="B63" s="14" t="s">
        <v>68</v>
      </c>
      <c r="C63" s="9">
        <v>149489.42000000001</v>
      </c>
      <c r="D63" s="21"/>
      <c r="E63" s="11">
        <f t="shared" si="6"/>
        <v>12.25</v>
      </c>
      <c r="F63" s="12">
        <v>5.0000000000000001E-4</v>
      </c>
      <c r="G63" s="11">
        <f t="shared" si="7"/>
        <v>8.07803</v>
      </c>
      <c r="H63" s="19">
        <f t="shared" si="8"/>
        <v>1.3242672131147539</v>
      </c>
      <c r="I63" s="11">
        <f t="shared" si="2"/>
        <v>10.925732786885247</v>
      </c>
      <c r="K63" s="13">
        <f t="shared" si="9"/>
        <v>424.99999999999983</v>
      </c>
      <c r="L63" s="15">
        <f t="shared" si="4"/>
        <v>0.21249999999999991</v>
      </c>
    </row>
    <row r="64" spans="2:12" x14ac:dyDescent="0.25">
      <c r="B64" s="14" t="s">
        <v>69</v>
      </c>
      <c r="C64" s="9">
        <v>149489.42000000001</v>
      </c>
      <c r="D64" s="21"/>
      <c r="E64" s="11">
        <f t="shared" si="6"/>
        <v>12.25</v>
      </c>
      <c r="F64" s="12">
        <v>5.0000000000000001E-4</v>
      </c>
      <c r="G64" s="11">
        <f t="shared" si="7"/>
        <v>8.07803</v>
      </c>
      <c r="H64" s="19">
        <f t="shared" si="8"/>
        <v>1.3242672131147539</v>
      </c>
      <c r="I64" s="11">
        <f t="shared" si="2"/>
        <v>10.925732786885247</v>
      </c>
      <c r="K64" s="13">
        <f t="shared" si="9"/>
        <v>426.31999999999982</v>
      </c>
      <c r="L64" s="15">
        <f t="shared" si="4"/>
        <v>0.21315999999999991</v>
      </c>
    </row>
    <row r="65" spans="2:12" x14ac:dyDescent="0.25">
      <c r="B65" s="14" t="s">
        <v>70</v>
      </c>
      <c r="C65" s="9">
        <v>149489.42000000001</v>
      </c>
      <c r="D65" s="21"/>
      <c r="E65" s="11">
        <f t="shared" si="6"/>
        <v>12.25</v>
      </c>
      <c r="F65" s="12">
        <v>5.0000000000000001E-4</v>
      </c>
      <c r="G65" s="11">
        <f t="shared" si="7"/>
        <v>8.07803</v>
      </c>
      <c r="H65" s="19">
        <f t="shared" si="8"/>
        <v>1.3242672131147539</v>
      </c>
      <c r="I65" s="11">
        <f t="shared" si="2"/>
        <v>10.925732786885247</v>
      </c>
      <c r="K65" s="13">
        <f t="shared" si="9"/>
        <v>427.63999999999982</v>
      </c>
      <c r="L65" s="15">
        <f t="shared" si="4"/>
        <v>0.2138199999999999</v>
      </c>
    </row>
    <row r="66" spans="2:12" x14ac:dyDescent="0.25">
      <c r="B66" s="14" t="s">
        <v>71</v>
      </c>
      <c r="C66" s="9">
        <v>149489.42000000001</v>
      </c>
      <c r="D66" s="21"/>
      <c r="E66" s="11">
        <f t="shared" si="6"/>
        <v>12.25</v>
      </c>
      <c r="F66" s="12">
        <v>5.0000000000000001E-4</v>
      </c>
      <c r="G66" s="11">
        <f>$D$38*F66</f>
        <v>8.07803</v>
      </c>
      <c r="H66" s="19">
        <f t="shared" si="8"/>
        <v>1.3242672131147539</v>
      </c>
      <c r="I66" s="11">
        <f t="shared" si="2"/>
        <v>10.925732786885247</v>
      </c>
      <c r="K66" s="13">
        <f t="shared" si="9"/>
        <v>428.95999999999981</v>
      </c>
      <c r="L66" s="15">
        <f t="shared" si="4"/>
        <v>0.21447999999999992</v>
      </c>
    </row>
    <row r="67" spans="2:12" x14ac:dyDescent="0.25">
      <c r="B67" s="14" t="s">
        <v>72</v>
      </c>
      <c r="C67" s="9">
        <v>149489.42000000001</v>
      </c>
      <c r="D67" s="22"/>
      <c r="E67" s="11">
        <f t="shared" si="6"/>
        <v>12.25</v>
      </c>
      <c r="F67" s="12">
        <v>5.0000000000000001E-4</v>
      </c>
      <c r="G67" s="11">
        <f>$D$38*F67</f>
        <v>8.07803</v>
      </c>
      <c r="H67" s="19">
        <f>$D$38*$D$1/366</f>
        <v>1.3242672131147539</v>
      </c>
      <c r="I67" s="11">
        <f t="shared" si="2"/>
        <v>10.925732786885247</v>
      </c>
      <c r="K67" s="13">
        <f>ROUND($D$38*$D$1/366,2)+K66</f>
        <v>430.2799999999998</v>
      </c>
      <c r="L67" s="15">
        <f t="shared" si="4"/>
        <v>0.21513999999999991</v>
      </c>
    </row>
    <row r="68" spans="2:12" x14ac:dyDescent="0.25">
      <c r="B68" s="14"/>
      <c r="C68" s="9"/>
      <c r="D68" s="23"/>
      <c r="E68" s="17">
        <f>SUM(E38:E67)</f>
        <v>367.5</v>
      </c>
      <c r="F68" s="12"/>
      <c r="G68" s="11"/>
      <c r="H68" s="19"/>
      <c r="I68" s="11"/>
      <c r="K68" s="24"/>
    </row>
    <row r="69" spans="2:12" x14ac:dyDescent="0.25">
      <c r="B69" s="14" t="s">
        <v>73</v>
      </c>
      <c r="C69" s="9">
        <v>149489.42000000001</v>
      </c>
      <c r="D69" s="18">
        <f>D38+E3</f>
        <v>24489.39</v>
      </c>
      <c r="E69" s="11">
        <f t="shared" si="6"/>
        <v>12.25</v>
      </c>
      <c r="F69" s="12">
        <v>5.0000000000000001E-4</v>
      </c>
      <c r="G69" s="11">
        <f>$D$69*F69</f>
        <v>12.244695</v>
      </c>
      <c r="H69" s="19">
        <f>$D$69*$D$1/366</f>
        <v>2.0073270491803279</v>
      </c>
      <c r="I69" s="11">
        <f t="shared" si="2"/>
        <v>10.242672950819673</v>
      </c>
      <c r="K69" s="17">
        <f>E68+E37</f>
        <v>759.5</v>
      </c>
      <c r="L69" s="15">
        <f t="shared" si="4"/>
        <v>0</v>
      </c>
    </row>
    <row r="70" spans="2:12" x14ac:dyDescent="0.25">
      <c r="B70" s="14" t="s">
        <v>74</v>
      </c>
      <c r="C70" s="9">
        <v>149489.42000000001</v>
      </c>
      <c r="D70" s="21"/>
      <c r="E70" s="11">
        <f t="shared" si="6"/>
        <v>12.25</v>
      </c>
      <c r="F70" s="12">
        <v>5.0000000000000001E-4</v>
      </c>
      <c r="G70" s="11">
        <f t="shared" ref="G70:G98" si="10">$D$69*F70</f>
        <v>12.244695</v>
      </c>
      <c r="H70" s="19">
        <f t="shared" ref="H70:H98" si="11">$D$69*$D$1/366</f>
        <v>2.0073270491803279</v>
      </c>
      <c r="I70" s="11">
        <f t="shared" si="2"/>
        <v>10.242672950819673</v>
      </c>
      <c r="K70" s="25">
        <f>ROUND($D$69*$D$1/366,2)+K69</f>
        <v>761.51</v>
      </c>
      <c r="L70" s="15">
        <f t="shared" si="4"/>
        <v>0.38075500000000001</v>
      </c>
    </row>
    <row r="71" spans="2:12" x14ac:dyDescent="0.25">
      <c r="B71" s="14" t="s">
        <v>75</v>
      </c>
      <c r="C71" s="9">
        <v>149489.42000000001</v>
      </c>
      <c r="D71" s="21"/>
      <c r="E71" s="11">
        <f t="shared" si="6"/>
        <v>12.25</v>
      </c>
      <c r="F71" s="12">
        <v>5.0000000000000001E-4</v>
      </c>
      <c r="G71" s="11">
        <f t="shared" si="10"/>
        <v>12.244695</v>
      </c>
      <c r="H71" s="19">
        <f t="shared" si="11"/>
        <v>2.0073270491803279</v>
      </c>
      <c r="I71" s="11">
        <f t="shared" si="2"/>
        <v>10.242672950819673</v>
      </c>
      <c r="K71" s="25">
        <f t="shared" ref="K71:K98" si="12">ROUND($D$69*$D$1/366,2)+K70</f>
        <v>763.52</v>
      </c>
      <c r="L71" s="15">
        <f t="shared" ref="L71:L98" si="13">K71*F70</f>
        <v>0.38175999999999999</v>
      </c>
    </row>
    <row r="72" spans="2:12" x14ac:dyDescent="0.25">
      <c r="B72" s="14" t="s">
        <v>76</v>
      </c>
      <c r="C72" s="9">
        <v>149489.42000000001</v>
      </c>
      <c r="D72" s="21"/>
      <c r="E72" s="11">
        <f t="shared" si="6"/>
        <v>12.25</v>
      </c>
      <c r="F72" s="12">
        <v>5.0000000000000001E-4</v>
      </c>
      <c r="G72" s="11">
        <f t="shared" si="10"/>
        <v>12.244695</v>
      </c>
      <c r="H72" s="19">
        <f t="shared" si="11"/>
        <v>2.0073270491803279</v>
      </c>
      <c r="I72" s="11">
        <f t="shared" ref="I72:I137" si="14">E72-H72</f>
        <v>10.242672950819673</v>
      </c>
      <c r="K72" s="25">
        <f t="shared" si="12"/>
        <v>765.53</v>
      </c>
      <c r="L72" s="15">
        <f t="shared" si="13"/>
        <v>0.38276500000000002</v>
      </c>
    </row>
    <row r="73" spans="2:12" x14ac:dyDescent="0.25">
      <c r="B73" s="14" t="s">
        <v>77</v>
      </c>
      <c r="C73" s="9">
        <v>149489.42000000001</v>
      </c>
      <c r="D73" s="21"/>
      <c r="E73" s="11">
        <f t="shared" si="6"/>
        <v>12.25</v>
      </c>
      <c r="F73" s="12">
        <v>5.0000000000000001E-4</v>
      </c>
      <c r="G73" s="11">
        <f t="shared" si="10"/>
        <v>12.244695</v>
      </c>
      <c r="H73" s="19">
        <f t="shared" si="11"/>
        <v>2.0073270491803279</v>
      </c>
      <c r="I73" s="11">
        <f t="shared" si="14"/>
        <v>10.242672950819673</v>
      </c>
      <c r="K73" s="25">
        <f t="shared" si="12"/>
        <v>767.54</v>
      </c>
      <c r="L73" s="15">
        <f t="shared" si="13"/>
        <v>0.38377</v>
      </c>
    </row>
    <row r="74" spans="2:12" x14ac:dyDescent="0.25">
      <c r="B74" s="14" t="s">
        <v>78</v>
      </c>
      <c r="C74" s="9">
        <v>149489.42000000001</v>
      </c>
      <c r="D74" s="21"/>
      <c r="E74" s="11">
        <f t="shared" si="6"/>
        <v>12.25</v>
      </c>
      <c r="F74" s="12">
        <v>5.0000000000000001E-4</v>
      </c>
      <c r="G74" s="11">
        <f t="shared" si="10"/>
        <v>12.244695</v>
      </c>
      <c r="H74" s="19">
        <f t="shared" si="11"/>
        <v>2.0073270491803279</v>
      </c>
      <c r="I74" s="11">
        <f t="shared" si="14"/>
        <v>10.242672950819673</v>
      </c>
      <c r="K74" s="25">
        <f t="shared" si="12"/>
        <v>769.55</v>
      </c>
      <c r="L74" s="15">
        <f t="shared" si="13"/>
        <v>0.38477499999999998</v>
      </c>
    </row>
    <row r="75" spans="2:12" x14ac:dyDescent="0.25">
      <c r="B75" s="14" t="s">
        <v>79</v>
      </c>
      <c r="C75" s="9">
        <v>149489.42000000001</v>
      </c>
      <c r="D75" s="21"/>
      <c r="E75" s="11">
        <f t="shared" si="6"/>
        <v>12.25</v>
      </c>
      <c r="F75" s="12">
        <v>5.0000000000000001E-4</v>
      </c>
      <c r="G75" s="11">
        <f t="shared" si="10"/>
        <v>12.244695</v>
      </c>
      <c r="H75" s="19">
        <f t="shared" si="11"/>
        <v>2.0073270491803279</v>
      </c>
      <c r="I75" s="11">
        <f t="shared" si="14"/>
        <v>10.242672950819673</v>
      </c>
      <c r="K75" s="25">
        <f t="shared" si="12"/>
        <v>771.56</v>
      </c>
      <c r="L75" s="15">
        <f t="shared" si="13"/>
        <v>0.38577999999999996</v>
      </c>
    </row>
    <row r="76" spans="2:12" x14ac:dyDescent="0.25">
      <c r="B76" s="14" t="s">
        <v>80</v>
      </c>
      <c r="C76" s="9">
        <v>149489.42000000001</v>
      </c>
      <c r="D76" s="21"/>
      <c r="E76" s="11">
        <f t="shared" si="6"/>
        <v>12.25</v>
      </c>
      <c r="F76" s="12">
        <v>5.0000000000000001E-4</v>
      </c>
      <c r="G76" s="11">
        <f t="shared" si="10"/>
        <v>12.244695</v>
      </c>
      <c r="H76" s="19">
        <f t="shared" si="11"/>
        <v>2.0073270491803279</v>
      </c>
      <c r="I76" s="11">
        <f t="shared" si="14"/>
        <v>10.242672950819673</v>
      </c>
      <c r="K76" s="25">
        <f t="shared" si="12"/>
        <v>773.56999999999994</v>
      </c>
      <c r="L76" s="15">
        <f t="shared" si="13"/>
        <v>0.38678499999999999</v>
      </c>
    </row>
    <row r="77" spans="2:12" x14ac:dyDescent="0.25">
      <c r="B77" s="14" t="s">
        <v>81</v>
      </c>
      <c r="C77" s="9">
        <v>149489.42000000001</v>
      </c>
      <c r="D77" s="21"/>
      <c r="E77" s="11">
        <f t="shared" si="6"/>
        <v>12.25</v>
      </c>
      <c r="F77" s="12">
        <v>5.0000000000000001E-4</v>
      </c>
      <c r="G77" s="11">
        <f t="shared" si="10"/>
        <v>12.244695</v>
      </c>
      <c r="H77" s="19">
        <f t="shared" si="11"/>
        <v>2.0073270491803279</v>
      </c>
      <c r="I77" s="11">
        <f t="shared" si="14"/>
        <v>10.242672950819673</v>
      </c>
      <c r="K77" s="25">
        <f t="shared" si="12"/>
        <v>775.57999999999993</v>
      </c>
      <c r="L77" s="15">
        <f t="shared" si="13"/>
        <v>0.38778999999999997</v>
      </c>
    </row>
    <row r="78" spans="2:12" x14ac:dyDescent="0.25">
      <c r="B78" s="14" t="s">
        <v>82</v>
      </c>
      <c r="C78" s="9">
        <v>149489.42000000001</v>
      </c>
      <c r="D78" s="21"/>
      <c r="E78" s="11">
        <f t="shared" si="6"/>
        <v>12.25</v>
      </c>
      <c r="F78" s="12">
        <v>5.0000000000000001E-4</v>
      </c>
      <c r="G78" s="11">
        <f t="shared" si="10"/>
        <v>12.244695</v>
      </c>
      <c r="H78" s="19">
        <f t="shared" si="11"/>
        <v>2.0073270491803279</v>
      </c>
      <c r="I78" s="11">
        <f t="shared" si="14"/>
        <v>10.242672950819673</v>
      </c>
      <c r="K78" s="25">
        <f t="shared" si="12"/>
        <v>777.58999999999992</v>
      </c>
      <c r="L78" s="15">
        <f t="shared" si="13"/>
        <v>0.38879499999999995</v>
      </c>
    </row>
    <row r="79" spans="2:12" x14ac:dyDescent="0.25">
      <c r="B79" s="14" t="s">
        <v>83</v>
      </c>
      <c r="C79" s="9">
        <v>149489.42000000001</v>
      </c>
      <c r="D79" s="21"/>
      <c r="E79" s="11">
        <f t="shared" si="6"/>
        <v>12.25</v>
      </c>
      <c r="F79" s="12">
        <v>5.0000000000000001E-4</v>
      </c>
      <c r="G79" s="11">
        <f t="shared" si="10"/>
        <v>12.244695</v>
      </c>
      <c r="H79" s="19">
        <f t="shared" si="11"/>
        <v>2.0073270491803279</v>
      </c>
      <c r="I79" s="11">
        <f t="shared" si="14"/>
        <v>10.242672950819673</v>
      </c>
      <c r="K79" s="25">
        <f t="shared" si="12"/>
        <v>779.59999999999991</v>
      </c>
      <c r="L79" s="15">
        <f t="shared" si="13"/>
        <v>0.38979999999999998</v>
      </c>
    </row>
    <row r="80" spans="2:12" x14ac:dyDescent="0.25">
      <c r="B80" s="14" t="s">
        <v>84</v>
      </c>
      <c r="C80" s="9">
        <v>149489.42000000001</v>
      </c>
      <c r="D80" s="21"/>
      <c r="E80" s="11">
        <f t="shared" si="6"/>
        <v>12.25</v>
      </c>
      <c r="F80" s="12">
        <v>5.0000000000000001E-4</v>
      </c>
      <c r="G80" s="11">
        <f t="shared" si="10"/>
        <v>12.244695</v>
      </c>
      <c r="H80" s="19">
        <f t="shared" si="11"/>
        <v>2.0073270491803279</v>
      </c>
      <c r="I80" s="11">
        <f t="shared" si="14"/>
        <v>10.242672950819673</v>
      </c>
      <c r="K80" s="25">
        <f t="shared" si="12"/>
        <v>781.6099999999999</v>
      </c>
      <c r="L80" s="15">
        <f t="shared" si="13"/>
        <v>0.39080499999999996</v>
      </c>
    </row>
    <row r="81" spans="2:12" x14ac:dyDescent="0.25">
      <c r="B81" s="14" t="s">
        <v>85</v>
      </c>
      <c r="C81" s="9">
        <v>149489.42000000001</v>
      </c>
      <c r="D81" s="21"/>
      <c r="E81" s="11">
        <f t="shared" si="6"/>
        <v>12.25</v>
      </c>
      <c r="F81" s="12">
        <v>5.0000000000000001E-4</v>
      </c>
      <c r="G81" s="11">
        <f t="shared" si="10"/>
        <v>12.244695</v>
      </c>
      <c r="H81" s="19">
        <f t="shared" si="11"/>
        <v>2.0073270491803279</v>
      </c>
      <c r="I81" s="11">
        <f t="shared" si="14"/>
        <v>10.242672950819673</v>
      </c>
      <c r="K81" s="25">
        <f t="shared" si="12"/>
        <v>783.61999999999989</v>
      </c>
      <c r="L81" s="15">
        <f t="shared" si="13"/>
        <v>0.39180999999999994</v>
      </c>
    </row>
    <row r="82" spans="2:12" x14ac:dyDescent="0.25">
      <c r="B82" s="14" t="s">
        <v>86</v>
      </c>
      <c r="C82" s="9">
        <v>149489.42000000001</v>
      </c>
      <c r="D82" s="21"/>
      <c r="E82" s="11">
        <f t="shared" si="6"/>
        <v>12.25</v>
      </c>
      <c r="F82" s="12">
        <v>5.0000000000000001E-4</v>
      </c>
      <c r="G82" s="11">
        <f t="shared" si="10"/>
        <v>12.244695</v>
      </c>
      <c r="H82" s="19">
        <f t="shared" si="11"/>
        <v>2.0073270491803279</v>
      </c>
      <c r="I82" s="11">
        <f t="shared" si="14"/>
        <v>10.242672950819673</v>
      </c>
      <c r="K82" s="25">
        <f t="shared" si="12"/>
        <v>785.62999999999988</v>
      </c>
      <c r="L82" s="15">
        <f t="shared" si="13"/>
        <v>0.39281499999999997</v>
      </c>
    </row>
    <row r="83" spans="2:12" x14ac:dyDescent="0.25">
      <c r="B83" s="14" t="s">
        <v>87</v>
      </c>
      <c r="C83" s="9">
        <v>149489.42000000001</v>
      </c>
      <c r="D83" s="21"/>
      <c r="E83" s="11">
        <f t="shared" si="6"/>
        <v>12.25</v>
      </c>
      <c r="F83" s="12">
        <v>5.0000000000000001E-4</v>
      </c>
      <c r="G83" s="11">
        <f t="shared" si="10"/>
        <v>12.244695</v>
      </c>
      <c r="H83" s="19">
        <f t="shared" si="11"/>
        <v>2.0073270491803279</v>
      </c>
      <c r="I83" s="11">
        <f t="shared" si="14"/>
        <v>10.242672950819673</v>
      </c>
      <c r="K83" s="25">
        <f t="shared" si="12"/>
        <v>787.63999999999987</v>
      </c>
      <c r="L83" s="15">
        <f t="shared" si="13"/>
        <v>0.39381999999999995</v>
      </c>
    </row>
    <row r="84" spans="2:12" x14ac:dyDescent="0.25">
      <c r="B84" s="14" t="s">
        <v>88</v>
      </c>
      <c r="C84" s="9">
        <v>149489.42000000001</v>
      </c>
      <c r="D84" s="21"/>
      <c r="E84" s="11">
        <f t="shared" si="6"/>
        <v>12.25</v>
      </c>
      <c r="F84" s="12">
        <v>5.0000000000000001E-4</v>
      </c>
      <c r="G84" s="11">
        <f t="shared" si="10"/>
        <v>12.244695</v>
      </c>
      <c r="H84" s="19">
        <f t="shared" si="11"/>
        <v>2.0073270491803279</v>
      </c>
      <c r="I84" s="11">
        <f t="shared" si="14"/>
        <v>10.242672950819673</v>
      </c>
      <c r="K84" s="25">
        <f t="shared" si="12"/>
        <v>789.64999999999986</v>
      </c>
      <c r="L84" s="15">
        <f t="shared" si="13"/>
        <v>0.39482499999999993</v>
      </c>
    </row>
    <row r="85" spans="2:12" x14ac:dyDescent="0.25">
      <c r="B85" s="14" t="s">
        <v>89</v>
      </c>
      <c r="C85" s="9">
        <v>149489.42000000001</v>
      </c>
      <c r="D85" s="21"/>
      <c r="E85" s="11">
        <f t="shared" si="6"/>
        <v>12.25</v>
      </c>
      <c r="F85" s="12">
        <v>5.0000000000000001E-4</v>
      </c>
      <c r="G85" s="11">
        <f t="shared" si="10"/>
        <v>12.244695</v>
      </c>
      <c r="H85" s="19">
        <f t="shared" si="11"/>
        <v>2.0073270491803279</v>
      </c>
      <c r="I85" s="11">
        <f t="shared" si="14"/>
        <v>10.242672950819673</v>
      </c>
      <c r="K85" s="25">
        <f t="shared" si="12"/>
        <v>791.65999999999985</v>
      </c>
      <c r="L85" s="15">
        <f t="shared" si="13"/>
        <v>0.39582999999999996</v>
      </c>
    </row>
    <row r="86" spans="2:12" x14ac:dyDescent="0.25">
      <c r="B86" s="14" t="s">
        <v>90</v>
      </c>
      <c r="C86" s="9">
        <v>149489.42000000001</v>
      </c>
      <c r="D86" s="21"/>
      <c r="E86" s="11">
        <f t="shared" si="6"/>
        <v>12.25</v>
      </c>
      <c r="F86" s="12">
        <v>5.0000000000000001E-4</v>
      </c>
      <c r="G86" s="11">
        <f t="shared" si="10"/>
        <v>12.244695</v>
      </c>
      <c r="H86" s="19">
        <f t="shared" si="11"/>
        <v>2.0073270491803279</v>
      </c>
      <c r="I86" s="11">
        <f t="shared" si="14"/>
        <v>10.242672950819673</v>
      </c>
      <c r="K86" s="25">
        <f t="shared" si="12"/>
        <v>793.66999999999985</v>
      </c>
      <c r="L86" s="15">
        <f t="shared" si="13"/>
        <v>0.39683499999999994</v>
      </c>
    </row>
    <row r="87" spans="2:12" x14ac:dyDescent="0.25">
      <c r="B87" s="14" t="s">
        <v>91</v>
      </c>
      <c r="C87" s="9">
        <v>149489.42000000001</v>
      </c>
      <c r="D87" s="21"/>
      <c r="E87" s="11">
        <f t="shared" si="6"/>
        <v>12.25</v>
      </c>
      <c r="F87" s="12">
        <v>5.0000000000000001E-4</v>
      </c>
      <c r="G87" s="11">
        <f t="shared" si="10"/>
        <v>12.244695</v>
      </c>
      <c r="H87" s="19">
        <f t="shared" si="11"/>
        <v>2.0073270491803279</v>
      </c>
      <c r="I87" s="11">
        <f t="shared" si="14"/>
        <v>10.242672950819673</v>
      </c>
      <c r="K87" s="25">
        <f t="shared" si="12"/>
        <v>795.67999999999984</v>
      </c>
      <c r="L87" s="15">
        <f t="shared" si="13"/>
        <v>0.39783999999999992</v>
      </c>
    </row>
    <row r="88" spans="2:12" x14ac:dyDescent="0.25">
      <c r="B88" s="14" t="s">
        <v>92</v>
      </c>
      <c r="C88" s="9">
        <v>149489.42000000001</v>
      </c>
      <c r="D88" s="21"/>
      <c r="E88" s="11">
        <f t="shared" si="6"/>
        <v>12.25</v>
      </c>
      <c r="F88" s="12">
        <v>5.0000000000000001E-4</v>
      </c>
      <c r="G88" s="11">
        <f t="shared" si="10"/>
        <v>12.244695</v>
      </c>
      <c r="H88" s="19">
        <f t="shared" si="11"/>
        <v>2.0073270491803279</v>
      </c>
      <c r="I88" s="11">
        <f t="shared" si="14"/>
        <v>10.242672950819673</v>
      </c>
      <c r="K88" s="25">
        <f t="shared" si="12"/>
        <v>797.68999999999983</v>
      </c>
      <c r="L88" s="15">
        <f t="shared" si="13"/>
        <v>0.39884499999999995</v>
      </c>
    </row>
    <row r="89" spans="2:12" x14ac:dyDescent="0.25">
      <c r="B89" s="14" t="s">
        <v>93</v>
      </c>
      <c r="C89" s="9">
        <v>149489.42000000001</v>
      </c>
      <c r="D89" s="21"/>
      <c r="E89" s="11">
        <f t="shared" si="6"/>
        <v>12.25</v>
      </c>
      <c r="F89" s="12">
        <v>5.0000000000000001E-4</v>
      </c>
      <c r="G89" s="11">
        <f t="shared" si="10"/>
        <v>12.244695</v>
      </c>
      <c r="H89" s="19">
        <f t="shared" si="11"/>
        <v>2.0073270491803279</v>
      </c>
      <c r="I89" s="11">
        <f t="shared" si="14"/>
        <v>10.242672950819673</v>
      </c>
      <c r="K89" s="25">
        <f t="shared" si="12"/>
        <v>799.69999999999982</v>
      </c>
      <c r="L89" s="15">
        <f t="shared" si="13"/>
        <v>0.39984999999999993</v>
      </c>
    </row>
    <row r="90" spans="2:12" x14ac:dyDescent="0.25">
      <c r="B90" s="14" t="s">
        <v>94</v>
      </c>
      <c r="C90" s="9">
        <v>149489.42000000001</v>
      </c>
      <c r="D90" s="21"/>
      <c r="E90" s="11">
        <f t="shared" si="6"/>
        <v>12.25</v>
      </c>
      <c r="F90" s="12">
        <v>5.0000000000000001E-4</v>
      </c>
      <c r="G90" s="11">
        <f t="shared" si="10"/>
        <v>12.244695</v>
      </c>
      <c r="H90" s="19">
        <f t="shared" si="11"/>
        <v>2.0073270491803279</v>
      </c>
      <c r="I90" s="11">
        <f t="shared" si="14"/>
        <v>10.242672950819673</v>
      </c>
      <c r="K90" s="25">
        <f t="shared" si="12"/>
        <v>801.70999999999981</v>
      </c>
      <c r="L90" s="15">
        <f t="shared" si="13"/>
        <v>0.40085499999999991</v>
      </c>
    </row>
    <row r="91" spans="2:12" x14ac:dyDescent="0.25">
      <c r="B91" s="14" t="s">
        <v>95</v>
      </c>
      <c r="C91" s="9">
        <v>149489.42000000001</v>
      </c>
      <c r="D91" s="21"/>
      <c r="E91" s="11">
        <f t="shared" si="6"/>
        <v>12.25</v>
      </c>
      <c r="F91" s="12">
        <v>5.0000000000000001E-4</v>
      </c>
      <c r="G91" s="11">
        <f t="shared" si="10"/>
        <v>12.244695</v>
      </c>
      <c r="H91" s="19">
        <f t="shared" si="11"/>
        <v>2.0073270491803279</v>
      </c>
      <c r="I91" s="11">
        <f t="shared" si="14"/>
        <v>10.242672950819673</v>
      </c>
      <c r="K91" s="25">
        <f t="shared" si="12"/>
        <v>803.7199999999998</v>
      </c>
      <c r="L91" s="15">
        <f t="shared" si="13"/>
        <v>0.40185999999999988</v>
      </c>
    </row>
    <row r="92" spans="2:12" x14ac:dyDescent="0.25">
      <c r="B92" s="14" t="s">
        <v>96</v>
      </c>
      <c r="C92" s="9">
        <v>149489.42000000001</v>
      </c>
      <c r="D92" s="21"/>
      <c r="E92" s="11">
        <f t="shared" si="6"/>
        <v>12.25</v>
      </c>
      <c r="F92" s="12">
        <v>5.0000000000000001E-4</v>
      </c>
      <c r="G92" s="11">
        <f t="shared" si="10"/>
        <v>12.244695</v>
      </c>
      <c r="H92" s="19">
        <f t="shared" si="11"/>
        <v>2.0073270491803279</v>
      </c>
      <c r="I92" s="11">
        <f t="shared" si="14"/>
        <v>10.242672950819673</v>
      </c>
      <c r="K92" s="25">
        <f t="shared" si="12"/>
        <v>805.72999999999979</v>
      </c>
      <c r="L92" s="15">
        <f t="shared" si="13"/>
        <v>0.40286499999999992</v>
      </c>
    </row>
    <row r="93" spans="2:12" x14ac:dyDescent="0.25">
      <c r="B93" s="14" t="s">
        <v>97</v>
      </c>
      <c r="C93" s="9">
        <v>149489.42000000001</v>
      </c>
      <c r="D93" s="21"/>
      <c r="E93" s="11">
        <f t="shared" si="6"/>
        <v>12.25</v>
      </c>
      <c r="F93" s="12">
        <v>5.0000000000000001E-4</v>
      </c>
      <c r="G93" s="11">
        <f t="shared" si="10"/>
        <v>12.244695</v>
      </c>
      <c r="H93" s="19">
        <f>$D$69*$D$1/366</f>
        <v>2.0073270491803279</v>
      </c>
      <c r="I93" s="11">
        <f t="shared" si="14"/>
        <v>10.242672950819673</v>
      </c>
      <c r="K93" s="25">
        <f t="shared" si="12"/>
        <v>807.73999999999978</v>
      </c>
      <c r="L93" s="15">
        <f t="shared" si="13"/>
        <v>0.4038699999999999</v>
      </c>
    </row>
    <row r="94" spans="2:12" x14ac:dyDescent="0.25">
      <c r="B94" s="14" t="s">
        <v>98</v>
      </c>
      <c r="C94" s="9">
        <v>149489.42000000001</v>
      </c>
      <c r="D94" s="21"/>
      <c r="E94" s="11">
        <f t="shared" si="6"/>
        <v>12.25</v>
      </c>
      <c r="F94" s="12">
        <v>5.0000000000000001E-4</v>
      </c>
      <c r="G94" s="11">
        <f t="shared" si="10"/>
        <v>12.244695</v>
      </c>
      <c r="H94" s="19">
        <f t="shared" si="11"/>
        <v>2.0073270491803279</v>
      </c>
      <c r="I94" s="11">
        <f t="shared" si="14"/>
        <v>10.242672950819673</v>
      </c>
      <c r="K94" s="25">
        <f t="shared" si="12"/>
        <v>809.74999999999977</v>
      </c>
      <c r="L94" s="15">
        <f t="shared" si="13"/>
        <v>0.40487499999999987</v>
      </c>
    </row>
    <row r="95" spans="2:12" x14ac:dyDescent="0.25">
      <c r="B95" s="14" t="s">
        <v>99</v>
      </c>
      <c r="C95" s="9">
        <v>149489.42000000001</v>
      </c>
      <c r="D95" s="21"/>
      <c r="E95" s="11">
        <f t="shared" si="6"/>
        <v>12.25</v>
      </c>
      <c r="F95" s="12">
        <v>5.0000000000000001E-4</v>
      </c>
      <c r="G95" s="11">
        <f t="shared" si="10"/>
        <v>12.244695</v>
      </c>
      <c r="H95" s="19">
        <f t="shared" si="11"/>
        <v>2.0073270491803279</v>
      </c>
      <c r="I95" s="11">
        <f t="shared" si="14"/>
        <v>10.242672950819673</v>
      </c>
      <c r="K95" s="25">
        <f t="shared" si="12"/>
        <v>811.75999999999976</v>
      </c>
      <c r="L95" s="15">
        <f t="shared" si="13"/>
        <v>0.40587999999999991</v>
      </c>
    </row>
    <row r="96" spans="2:12" x14ac:dyDescent="0.25">
      <c r="B96" s="14" t="s">
        <v>100</v>
      </c>
      <c r="C96" s="9">
        <v>149489.42000000001</v>
      </c>
      <c r="D96" s="21"/>
      <c r="E96" s="11">
        <f t="shared" si="6"/>
        <v>12.25</v>
      </c>
      <c r="F96" s="12">
        <v>5.0000000000000001E-4</v>
      </c>
      <c r="G96" s="11">
        <f t="shared" si="10"/>
        <v>12.244695</v>
      </c>
      <c r="H96" s="19">
        <f t="shared" si="11"/>
        <v>2.0073270491803279</v>
      </c>
      <c r="I96" s="11">
        <f t="shared" si="14"/>
        <v>10.242672950819673</v>
      </c>
      <c r="K96" s="25">
        <f t="shared" si="12"/>
        <v>813.76999999999975</v>
      </c>
      <c r="L96" s="15">
        <f t="shared" si="13"/>
        <v>0.40688499999999989</v>
      </c>
    </row>
    <row r="97" spans="2:12" x14ac:dyDescent="0.25">
      <c r="B97" s="14" t="s">
        <v>101</v>
      </c>
      <c r="C97" s="9">
        <v>149489.42000000001</v>
      </c>
      <c r="D97" s="21"/>
      <c r="E97" s="11">
        <f t="shared" si="6"/>
        <v>12.25</v>
      </c>
      <c r="F97" s="12">
        <v>5.0000000000000001E-4</v>
      </c>
      <c r="G97" s="11">
        <f t="shared" si="10"/>
        <v>12.244695</v>
      </c>
      <c r="H97" s="19">
        <f t="shared" si="11"/>
        <v>2.0073270491803279</v>
      </c>
      <c r="I97" s="11">
        <f t="shared" si="14"/>
        <v>10.242672950819673</v>
      </c>
      <c r="K97" s="25">
        <f t="shared" si="12"/>
        <v>815.77999999999975</v>
      </c>
      <c r="L97" s="15">
        <f t="shared" si="13"/>
        <v>0.40788999999999986</v>
      </c>
    </row>
    <row r="98" spans="2:12" x14ac:dyDescent="0.25">
      <c r="B98" s="14" t="s">
        <v>102</v>
      </c>
      <c r="C98" s="9">
        <v>149489.42000000001</v>
      </c>
      <c r="D98" s="22"/>
      <c r="E98" s="11">
        <f>ROUND(C98*$D$1/366,2)</f>
        <v>12.25</v>
      </c>
      <c r="F98" s="12">
        <v>5.0000000000000001E-4</v>
      </c>
      <c r="G98" s="11">
        <f t="shared" si="10"/>
        <v>12.244695</v>
      </c>
      <c r="H98" s="19">
        <f t="shared" si="11"/>
        <v>2.0073270491803279</v>
      </c>
      <c r="I98" s="11">
        <f t="shared" si="14"/>
        <v>10.242672950819673</v>
      </c>
      <c r="K98" s="25">
        <f t="shared" si="12"/>
        <v>817.78999999999974</v>
      </c>
      <c r="L98" s="15">
        <f t="shared" si="13"/>
        <v>0.4088949999999999</v>
      </c>
    </row>
    <row r="99" spans="2:12" x14ac:dyDescent="0.25">
      <c r="B99" s="14"/>
      <c r="C99" s="9"/>
      <c r="D99" s="26"/>
      <c r="E99" s="17">
        <f>SUM(E69:E98)+0.3</f>
        <v>367.8</v>
      </c>
      <c r="F99" s="12"/>
      <c r="G99" s="11"/>
      <c r="H99" s="19"/>
      <c r="I99" s="11"/>
      <c r="K99" s="24"/>
    </row>
    <row r="100" spans="2:12" x14ac:dyDescent="0.25">
      <c r="B100" s="14" t="s">
        <v>103</v>
      </c>
      <c r="C100" s="9">
        <v>149489.42000000001</v>
      </c>
      <c r="D100" s="27">
        <f>D69+E3</f>
        <v>32822.720000000001</v>
      </c>
      <c r="E100" s="11">
        <f t="shared" si="6"/>
        <v>12.25</v>
      </c>
      <c r="F100" s="12">
        <v>5.0000000000000001E-4</v>
      </c>
      <c r="G100" s="11">
        <f>$D$100*F100</f>
        <v>16.411360000000002</v>
      </c>
      <c r="H100" s="19">
        <f>$D$100*$D$1/366</f>
        <v>2.6903868852459016</v>
      </c>
      <c r="I100" s="11">
        <f t="shared" si="14"/>
        <v>9.5596131147540984</v>
      </c>
      <c r="K100" s="17">
        <f>E99+E68+E37</f>
        <v>1127.3</v>
      </c>
      <c r="L100" s="15">
        <f t="shared" ref="L100:L130" si="15">K100*F99</f>
        <v>0</v>
      </c>
    </row>
    <row r="101" spans="2:12" x14ac:dyDescent="0.25">
      <c r="B101" s="14" t="s">
        <v>104</v>
      </c>
      <c r="C101" s="9">
        <v>149489.42000000001</v>
      </c>
      <c r="D101" s="27"/>
      <c r="E101" s="11">
        <f t="shared" si="6"/>
        <v>12.25</v>
      </c>
      <c r="F101" s="12">
        <v>5.0000000000000001E-4</v>
      </c>
      <c r="G101" s="11">
        <f t="shared" ref="G101:G130" si="16">$D$100*F101</f>
        <v>16.411360000000002</v>
      </c>
      <c r="H101" s="19">
        <f t="shared" ref="H101:H129" si="17">$D$100*$D$1/366</f>
        <v>2.6903868852459016</v>
      </c>
      <c r="I101" s="11">
        <f t="shared" si="14"/>
        <v>9.5596131147540984</v>
      </c>
      <c r="K101" s="25">
        <f>ROUND($D$100*$D$1/366,2)+K100</f>
        <v>1129.99</v>
      </c>
      <c r="L101" s="15">
        <f t="shared" si="15"/>
        <v>0.56499500000000002</v>
      </c>
    </row>
    <row r="102" spans="2:12" x14ac:dyDescent="0.25">
      <c r="B102" s="14" t="s">
        <v>105</v>
      </c>
      <c r="C102" s="9">
        <v>149489.42000000001</v>
      </c>
      <c r="D102" s="27"/>
      <c r="E102" s="11">
        <f t="shared" si="6"/>
        <v>12.25</v>
      </c>
      <c r="F102" s="12">
        <v>5.0000000000000001E-4</v>
      </c>
      <c r="G102" s="11">
        <f t="shared" si="16"/>
        <v>16.411360000000002</v>
      </c>
      <c r="H102" s="19">
        <f t="shared" si="17"/>
        <v>2.6903868852459016</v>
      </c>
      <c r="I102" s="11">
        <f t="shared" si="14"/>
        <v>9.5596131147540984</v>
      </c>
      <c r="K102" s="25">
        <f t="shared" ref="K102:K130" si="18">ROUND($D$100*$D$1/366,2)+K101</f>
        <v>1132.68</v>
      </c>
      <c r="L102" s="15">
        <f t="shared" si="15"/>
        <v>0.56634000000000007</v>
      </c>
    </row>
    <row r="103" spans="2:12" x14ac:dyDescent="0.25">
      <c r="B103" s="14" t="s">
        <v>106</v>
      </c>
      <c r="C103" s="9">
        <v>149489.42000000001</v>
      </c>
      <c r="D103" s="27"/>
      <c r="E103" s="11">
        <f t="shared" si="6"/>
        <v>12.25</v>
      </c>
      <c r="F103" s="12">
        <v>5.0000000000000001E-4</v>
      </c>
      <c r="G103" s="11">
        <f t="shared" si="16"/>
        <v>16.411360000000002</v>
      </c>
      <c r="H103" s="19">
        <f t="shared" si="17"/>
        <v>2.6903868852459016</v>
      </c>
      <c r="I103" s="11">
        <f t="shared" si="14"/>
        <v>9.5596131147540984</v>
      </c>
      <c r="K103" s="25">
        <f t="shared" si="18"/>
        <v>1135.3700000000001</v>
      </c>
      <c r="L103" s="15">
        <f t="shared" si="15"/>
        <v>0.56768500000000011</v>
      </c>
    </row>
    <row r="104" spans="2:12" x14ac:dyDescent="0.25">
      <c r="B104" s="14" t="s">
        <v>107</v>
      </c>
      <c r="C104" s="9">
        <v>149489.42000000001</v>
      </c>
      <c r="D104" s="27"/>
      <c r="E104" s="11">
        <f t="shared" ref="E104:E147" si="19">ROUND(C104*$D$1/366,2)</f>
        <v>12.25</v>
      </c>
      <c r="F104" s="12">
        <v>5.0000000000000001E-4</v>
      </c>
      <c r="G104" s="11">
        <f t="shared" si="16"/>
        <v>16.411360000000002</v>
      </c>
      <c r="H104" s="19">
        <f t="shared" si="17"/>
        <v>2.6903868852459016</v>
      </c>
      <c r="I104" s="11">
        <f t="shared" si="14"/>
        <v>9.5596131147540984</v>
      </c>
      <c r="K104" s="25">
        <f t="shared" si="18"/>
        <v>1138.0600000000002</v>
      </c>
      <c r="L104" s="15">
        <f t="shared" si="15"/>
        <v>0.56903000000000015</v>
      </c>
    </row>
    <row r="105" spans="2:12" x14ac:dyDescent="0.25">
      <c r="B105" s="14" t="s">
        <v>108</v>
      </c>
      <c r="C105" s="9">
        <v>149489.42000000001</v>
      </c>
      <c r="D105" s="27"/>
      <c r="E105" s="11">
        <f t="shared" si="19"/>
        <v>12.25</v>
      </c>
      <c r="F105" s="12">
        <v>5.0000000000000001E-4</v>
      </c>
      <c r="G105" s="11">
        <f t="shared" si="16"/>
        <v>16.411360000000002</v>
      </c>
      <c r="H105" s="19">
        <f t="shared" si="17"/>
        <v>2.6903868852459016</v>
      </c>
      <c r="I105" s="11">
        <f t="shared" si="14"/>
        <v>9.5596131147540984</v>
      </c>
      <c r="K105" s="25">
        <f t="shared" si="18"/>
        <v>1140.7500000000002</v>
      </c>
      <c r="L105" s="15">
        <f t="shared" si="15"/>
        <v>0.57037500000000008</v>
      </c>
    </row>
    <row r="106" spans="2:12" x14ac:dyDescent="0.25">
      <c r="B106" s="14" t="s">
        <v>109</v>
      </c>
      <c r="C106" s="9">
        <v>149489.42000000001</v>
      </c>
      <c r="D106" s="27"/>
      <c r="E106" s="11">
        <f t="shared" si="19"/>
        <v>12.25</v>
      </c>
      <c r="F106" s="12">
        <v>5.0000000000000001E-4</v>
      </c>
      <c r="G106" s="11">
        <f t="shared" si="16"/>
        <v>16.411360000000002</v>
      </c>
      <c r="H106" s="19">
        <f t="shared" si="17"/>
        <v>2.6903868852459016</v>
      </c>
      <c r="I106" s="11">
        <f t="shared" si="14"/>
        <v>9.5596131147540984</v>
      </c>
      <c r="K106" s="25">
        <f t="shared" si="18"/>
        <v>1143.4400000000003</v>
      </c>
      <c r="L106" s="15">
        <f t="shared" si="15"/>
        <v>0.57172000000000012</v>
      </c>
    </row>
    <row r="107" spans="2:12" x14ac:dyDescent="0.25">
      <c r="B107" s="14" t="s">
        <v>110</v>
      </c>
      <c r="C107" s="9">
        <v>149489.42000000001</v>
      </c>
      <c r="D107" s="27"/>
      <c r="E107" s="11">
        <f t="shared" si="19"/>
        <v>12.25</v>
      </c>
      <c r="F107" s="12">
        <v>5.0000000000000001E-4</v>
      </c>
      <c r="G107" s="11">
        <f t="shared" si="16"/>
        <v>16.411360000000002</v>
      </c>
      <c r="H107" s="19">
        <f t="shared" si="17"/>
        <v>2.6903868852459016</v>
      </c>
      <c r="I107" s="11">
        <f t="shared" si="14"/>
        <v>9.5596131147540984</v>
      </c>
      <c r="K107" s="25">
        <f t="shared" si="18"/>
        <v>1146.1300000000003</v>
      </c>
      <c r="L107" s="15">
        <f t="shared" si="15"/>
        <v>0.57306500000000016</v>
      </c>
    </row>
    <row r="108" spans="2:12" x14ac:dyDescent="0.25">
      <c r="B108" s="14" t="s">
        <v>111</v>
      </c>
      <c r="C108" s="9">
        <v>149489.42000000001</v>
      </c>
      <c r="D108" s="27"/>
      <c r="E108" s="11">
        <f t="shared" si="19"/>
        <v>12.25</v>
      </c>
      <c r="F108" s="12">
        <v>5.0000000000000001E-4</v>
      </c>
      <c r="G108" s="11">
        <f t="shared" si="16"/>
        <v>16.411360000000002</v>
      </c>
      <c r="H108" s="19">
        <f t="shared" si="17"/>
        <v>2.6903868852459016</v>
      </c>
      <c r="I108" s="11">
        <f t="shared" si="14"/>
        <v>9.5596131147540984</v>
      </c>
      <c r="K108" s="25">
        <f t="shared" si="18"/>
        <v>1148.8200000000004</v>
      </c>
      <c r="L108" s="15">
        <f t="shared" si="15"/>
        <v>0.5744100000000002</v>
      </c>
    </row>
    <row r="109" spans="2:12" x14ac:dyDescent="0.25">
      <c r="B109" s="14" t="s">
        <v>112</v>
      </c>
      <c r="C109" s="9">
        <v>149489.42000000001</v>
      </c>
      <c r="D109" s="27"/>
      <c r="E109" s="11">
        <f t="shared" si="19"/>
        <v>12.25</v>
      </c>
      <c r="F109" s="12">
        <v>5.0000000000000001E-4</v>
      </c>
      <c r="G109" s="11">
        <f t="shared" si="16"/>
        <v>16.411360000000002</v>
      </c>
      <c r="H109" s="19">
        <f t="shared" si="17"/>
        <v>2.6903868852459016</v>
      </c>
      <c r="I109" s="11">
        <f t="shared" si="14"/>
        <v>9.5596131147540984</v>
      </c>
      <c r="K109" s="25">
        <f t="shared" si="18"/>
        <v>1151.5100000000004</v>
      </c>
      <c r="L109" s="15">
        <f t="shared" si="15"/>
        <v>0.57575500000000024</v>
      </c>
    </row>
    <row r="110" spans="2:12" x14ac:dyDescent="0.25">
      <c r="B110" s="14" t="s">
        <v>113</v>
      </c>
      <c r="C110" s="9">
        <v>149489.42000000001</v>
      </c>
      <c r="D110" s="27"/>
      <c r="E110" s="11">
        <f t="shared" si="19"/>
        <v>12.25</v>
      </c>
      <c r="F110" s="12">
        <v>5.0000000000000001E-4</v>
      </c>
      <c r="G110" s="11">
        <f t="shared" si="16"/>
        <v>16.411360000000002</v>
      </c>
      <c r="H110" s="19">
        <f t="shared" si="17"/>
        <v>2.6903868852459016</v>
      </c>
      <c r="I110" s="11">
        <f t="shared" si="14"/>
        <v>9.5596131147540984</v>
      </c>
      <c r="K110" s="25">
        <f t="shared" si="18"/>
        <v>1154.2000000000005</v>
      </c>
      <c r="L110" s="15">
        <f t="shared" si="15"/>
        <v>0.57710000000000028</v>
      </c>
    </row>
    <row r="111" spans="2:12" x14ac:dyDescent="0.25">
      <c r="B111" s="14" t="s">
        <v>114</v>
      </c>
      <c r="C111" s="9">
        <v>149489.42000000001</v>
      </c>
      <c r="D111" s="27"/>
      <c r="E111" s="11">
        <f t="shared" si="19"/>
        <v>12.25</v>
      </c>
      <c r="F111" s="12">
        <v>5.0000000000000001E-4</v>
      </c>
      <c r="G111" s="11">
        <f t="shared" si="16"/>
        <v>16.411360000000002</v>
      </c>
      <c r="H111" s="19">
        <f t="shared" si="17"/>
        <v>2.6903868852459016</v>
      </c>
      <c r="I111" s="11">
        <f t="shared" si="14"/>
        <v>9.5596131147540984</v>
      </c>
      <c r="K111" s="25">
        <f t="shared" si="18"/>
        <v>1156.8900000000006</v>
      </c>
      <c r="L111" s="15">
        <f t="shared" si="15"/>
        <v>0.57844500000000032</v>
      </c>
    </row>
    <row r="112" spans="2:12" x14ac:dyDescent="0.25">
      <c r="B112" s="14" t="s">
        <v>115</v>
      </c>
      <c r="C112" s="9">
        <v>149489.42000000001</v>
      </c>
      <c r="D112" s="27"/>
      <c r="E112" s="11">
        <f t="shared" si="19"/>
        <v>12.25</v>
      </c>
      <c r="F112" s="12">
        <v>5.0000000000000001E-4</v>
      </c>
      <c r="G112" s="11">
        <f t="shared" si="16"/>
        <v>16.411360000000002</v>
      </c>
      <c r="H112" s="19">
        <f t="shared" si="17"/>
        <v>2.6903868852459016</v>
      </c>
      <c r="I112" s="11">
        <f t="shared" si="14"/>
        <v>9.5596131147540984</v>
      </c>
      <c r="K112" s="25">
        <f t="shared" si="18"/>
        <v>1159.5800000000006</v>
      </c>
      <c r="L112" s="15">
        <f t="shared" si="15"/>
        <v>0.57979000000000036</v>
      </c>
    </row>
    <row r="113" spans="2:12" x14ac:dyDescent="0.25">
      <c r="B113" s="14" t="s">
        <v>116</v>
      </c>
      <c r="C113" s="9">
        <v>149489.42000000001</v>
      </c>
      <c r="D113" s="27"/>
      <c r="E113" s="11">
        <f t="shared" si="19"/>
        <v>12.25</v>
      </c>
      <c r="F113" s="12">
        <v>5.0000000000000001E-4</v>
      </c>
      <c r="G113" s="11">
        <f t="shared" si="16"/>
        <v>16.411360000000002</v>
      </c>
      <c r="H113" s="19">
        <f>$D$100*$D$1/366</f>
        <v>2.6903868852459016</v>
      </c>
      <c r="I113" s="11">
        <f t="shared" si="14"/>
        <v>9.5596131147540984</v>
      </c>
      <c r="K113" s="25">
        <f t="shared" si="18"/>
        <v>1162.2700000000007</v>
      </c>
      <c r="L113" s="15">
        <f t="shared" si="15"/>
        <v>0.58113500000000029</v>
      </c>
    </row>
    <row r="114" spans="2:12" x14ac:dyDescent="0.25">
      <c r="B114" s="14" t="s">
        <v>117</v>
      </c>
      <c r="C114" s="9">
        <v>149489.42000000001</v>
      </c>
      <c r="D114" s="27"/>
      <c r="E114" s="11">
        <f t="shared" si="19"/>
        <v>12.25</v>
      </c>
      <c r="F114" s="12">
        <v>5.0000000000000001E-4</v>
      </c>
      <c r="G114" s="11">
        <f t="shared" si="16"/>
        <v>16.411360000000002</v>
      </c>
      <c r="H114" s="19">
        <f t="shared" si="17"/>
        <v>2.6903868852459016</v>
      </c>
      <c r="I114" s="11">
        <f t="shared" si="14"/>
        <v>9.5596131147540984</v>
      </c>
      <c r="K114" s="25">
        <f t="shared" si="18"/>
        <v>1164.9600000000007</v>
      </c>
      <c r="L114" s="15">
        <f t="shared" si="15"/>
        <v>0.58248000000000033</v>
      </c>
    </row>
    <row r="115" spans="2:12" x14ac:dyDescent="0.25">
      <c r="B115" s="14" t="s">
        <v>118</v>
      </c>
      <c r="C115" s="9">
        <v>149489.42000000001</v>
      </c>
      <c r="D115" s="27"/>
      <c r="E115" s="11">
        <f t="shared" si="19"/>
        <v>12.25</v>
      </c>
      <c r="F115" s="12">
        <v>5.0000000000000001E-4</v>
      </c>
      <c r="G115" s="11">
        <f t="shared" si="16"/>
        <v>16.411360000000002</v>
      </c>
      <c r="H115" s="19">
        <f t="shared" si="17"/>
        <v>2.6903868852459016</v>
      </c>
      <c r="I115" s="11">
        <f t="shared" si="14"/>
        <v>9.5596131147540984</v>
      </c>
      <c r="K115" s="25">
        <f t="shared" si="18"/>
        <v>1167.6500000000008</v>
      </c>
      <c r="L115" s="15">
        <f t="shared" si="15"/>
        <v>0.58382500000000037</v>
      </c>
    </row>
    <row r="116" spans="2:12" x14ac:dyDescent="0.25">
      <c r="B116" s="14" t="s">
        <v>119</v>
      </c>
      <c r="C116" s="9">
        <v>149489.42000000001</v>
      </c>
      <c r="D116" s="27"/>
      <c r="E116" s="11">
        <f t="shared" si="19"/>
        <v>12.25</v>
      </c>
      <c r="F116" s="12">
        <v>5.0000000000000001E-4</v>
      </c>
      <c r="G116" s="11">
        <f t="shared" si="16"/>
        <v>16.411360000000002</v>
      </c>
      <c r="H116" s="19">
        <f t="shared" si="17"/>
        <v>2.6903868852459016</v>
      </c>
      <c r="I116" s="11">
        <f t="shared" si="14"/>
        <v>9.5596131147540984</v>
      </c>
      <c r="K116" s="25">
        <f t="shared" si="18"/>
        <v>1170.3400000000008</v>
      </c>
      <c r="L116" s="15">
        <f t="shared" si="15"/>
        <v>0.58517000000000041</v>
      </c>
    </row>
    <row r="117" spans="2:12" x14ac:dyDescent="0.25">
      <c r="B117" s="14" t="s">
        <v>120</v>
      </c>
      <c r="C117" s="9">
        <v>149489.42000000001</v>
      </c>
      <c r="D117" s="27"/>
      <c r="E117" s="11">
        <f t="shared" si="19"/>
        <v>12.25</v>
      </c>
      <c r="F117" s="12">
        <v>5.0000000000000001E-4</v>
      </c>
      <c r="G117" s="11">
        <f t="shared" si="16"/>
        <v>16.411360000000002</v>
      </c>
      <c r="H117" s="19">
        <f t="shared" si="17"/>
        <v>2.6903868852459016</v>
      </c>
      <c r="I117" s="11">
        <f t="shared" si="14"/>
        <v>9.5596131147540984</v>
      </c>
      <c r="K117" s="25">
        <f t="shared" si="18"/>
        <v>1173.0300000000009</v>
      </c>
      <c r="L117" s="15">
        <f t="shared" si="15"/>
        <v>0.58651500000000045</v>
      </c>
    </row>
    <row r="118" spans="2:12" x14ac:dyDescent="0.25">
      <c r="B118" s="14" t="s">
        <v>121</v>
      </c>
      <c r="C118" s="9">
        <v>149489.42000000001</v>
      </c>
      <c r="D118" s="27"/>
      <c r="E118" s="11">
        <f t="shared" si="19"/>
        <v>12.25</v>
      </c>
      <c r="F118" s="12">
        <v>5.0000000000000001E-4</v>
      </c>
      <c r="G118" s="11">
        <f t="shared" si="16"/>
        <v>16.411360000000002</v>
      </c>
      <c r="H118" s="19">
        <f t="shared" si="17"/>
        <v>2.6903868852459016</v>
      </c>
      <c r="I118" s="11">
        <f t="shared" si="14"/>
        <v>9.5596131147540984</v>
      </c>
      <c r="K118" s="25">
        <f t="shared" si="18"/>
        <v>1175.7200000000009</v>
      </c>
      <c r="L118" s="15">
        <f t="shared" si="15"/>
        <v>0.58786000000000049</v>
      </c>
    </row>
    <row r="119" spans="2:12" x14ac:dyDescent="0.25">
      <c r="B119" s="14" t="s">
        <v>122</v>
      </c>
      <c r="C119" s="9">
        <v>149489.42000000001</v>
      </c>
      <c r="D119" s="27"/>
      <c r="E119" s="11">
        <f t="shared" si="19"/>
        <v>12.25</v>
      </c>
      <c r="F119" s="12">
        <v>5.0000000000000001E-4</v>
      </c>
      <c r="G119" s="11">
        <f t="shared" si="16"/>
        <v>16.411360000000002</v>
      </c>
      <c r="H119" s="19">
        <f t="shared" si="17"/>
        <v>2.6903868852459016</v>
      </c>
      <c r="I119" s="11">
        <f t="shared" si="14"/>
        <v>9.5596131147540984</v>
      </c>
      <c r="K119" s="25">
        <f t="shared" si="18"/>
        <v>1178.410000000001</v>
      </c>
      <c r="L119" s="15">
        <f t="shared" si="15"/>
        <v>0.58920500000000053</v>
      </c>
    </row>
    <row r="120" spans="2:12" x14ac:dyDescent="0.25">
      <c r="B120" s="14" t="s">
        <v>123</v>
      </c>
      <c r="C120" s="9">
        <v>149489.42000000001</v>
      </c>
      <c r="D120" s="27"/>
      <c r="E120" s="11">
        <f t="shared" si="19"/>
        <v>12.25</v>
      </c>
      <c r="F120" s="12">
        <v>5.0000000000000001E-4</v>
      </c>
      <c r="G120" s="11">
        <f t="shared" si="16"/>
        <v>16.411360000000002</v>
      </c>
      <c r="H120" s="19">
        <f t="shared" si="17"/>
        <v>2.6903868852459016</v>
      </c>
      <c r="I120" s="11">
        <f t="shared" si="14"/>
        <v>9.5596131147540984</v>
      </c>
      <c r="K120" s="25">
        <f t="shared" si="18"/>
        <v>1181.100000000001</v>
      </c>
      <c r="L120" s="15">
        <f t="shared" si="15"/>
        <v>0.59055000000000057</v>
      </c>
    </row>
    <row r="121" spans="2:12" x14ac:dyDescent="0.25">
      <c r="B121" s="14" t="s">
        <v>124</v>
      </c>
      <c r="C121" s="9">
        <v>149489.42000000001</v>
      </c>
      <c r="D121" s="27"/>
      <c r="E121" s="11">
        <f t="shared" si="19"/>
        <v>12.25</v>
      </c>
      <c r="F121" s="12">
        <v>5.0000000000000001E-4</v>
      </c>
      <c r="G121" s="11">
        <f t="shared" si="16"/>
        <v>16.411360000000002</v>
      </c>
      <c r="H121" s="19">
        <f t="shared" si="17"/>
        <v>2.6903868852459016</v>
      </c>
      <c r="I121" s="11">
        <f t="shared" si="14"/>
        <v>9.5596131147540984</v>
      </c>
      <c r="K121" s="25">
        <f t="shared" si="18"/>
        <v>1183.7900000000011</v>
      </c>
      <c r="L121" s="15">
        <f t="shared" si="15"/>
        <v>0.59189500000000062</v>
      </c>
    </row>
    <row r="122" spans="2:12" x14ac:dyDescent="0.25">
      <c r="B122" s="14" t="s">
        <v>125</v>
      </c>
      <c r="C122" s="9">
        <v>149489.42000000001</v>
      </c>
      <c r="D122" s="27"/>
      <c r="E122" s="11">
        <f t="shared" si="19"/>
        <v>12.25</v>
      </c>
      <c r="F122" s="12">
        <v>5.0000000000000001E-4</v>
      </c>
      <c r="G122" s="11">
        <f t="shared" si="16"/>
        <v>16.411360000000002</v>
      </c>
      <c r="H122" s="19">
        <f t="shared" si="17"/>
        <v>2.6903868852459016</v>
      </c>
      <c r="I122" s="11">
        <f t="shared" si="14"/>
        <v>9.5596131147540984</v>
      </c>
      <c r="K122" s="25">
        <f t="shared" si="18"/>
        <v>1186.4800000000012</v>
      </c>
      <c r="L122" s="15">
        <f t="shared" si="15"/>
        <v>0.59324000000000054</v>
      </c>
    </row>
    <row r="123" spans="2:12" x14ac:dyDescent="0.25">
      <c r="B123" s="14" t="s">
        <v>126</v>
      </c>
      <c r="C123" s="9">
        <v>149489.42000000001</v>
      </c>
      <c r="D123" s="27"/>
      <c r="E123" s="11">
        <f t="shared" si="19"/>
        <v>12.25</v>
      </c>
      <c r="F123" s="12">
        <v>5.0000000000000001E-4</v>
      </c>
      <c r="G123" s="11">
        <f t="shared" si="16"/>
        <v>16.411360000000002</v>
      </c>
      <c r="H123" s="19">
        <f t="shared" si="17"/>
        <v>2.6903868852459016</v>
      </c>
      <c r="I123" s="11">
        <f t="shared" si="14"/>
        <v>9.5596131147540984</v>
      </c>
      <c r="K123" s="25">
        <f t="shared" si="18"/>
        <v>1189.1700000000012</v>
      </c>
      <c r="L123" s="15">
        <f t="shared" si="15"/>
        <v>0.59458500000000059</v>
      </c>
    </row>
    <row r="124" spans="2:12" x14ac:dyDescent="0.25">
      <c r="B124" s="14" t="s">
        <v>127</v>
      </c>
      <c r="C124" s="9">
        <v>149489.42000000001</v>
      </c>
      <c r="D124" s="27"/>
      <c r="E124" s="11">
        <f t="shared" si="19"/>
        <v>12.25</v>
      </c>
      <c r="F124" s="12">
        <v>5.0000000000000001E-4</v>
      </c>
      <c r="G124" s="11">
        <f t="shared" si="16"/>
        <v>16.411360000000002</v>
      </c>
      <c r="H124" s="19">
        <f t="shared" si="17"/>
        <v>2.6903868852459016</v>
      </c>
      <c r="I124" s="11">
        <f t="shared" si="14"/>
        <v>9.5596131147540984</v>
      </c>
      <c r="K124" s="25">
        <f t="shared" si="18"/>
        <v>1191.8600000000013</v>
      </c>
      <c r="L124" s="15">
        <f t="shared" si="15"/>
        <v>0.59593000000000063</v>
      </c>
    </row>
    <row r="125" spans="2:12" x14ac:dyDescent="0.25">
      <c r="B125" s="14" t="s">
        <v>128</v>
      </c>
      <c r="C125" s="9">
        <v>149489.42000000001</v>
      </c>
      <c r="D125" s="27"/>
      <c r="E125" s="11">
        <f t="shared" si="19"/>
        <v>12.25</v>
      </c>
      <c r="F125" s="12">
        <v>5.0000000000000001E-4</v>
      </c>
      <c r="G125" s="11">
        <f t="shared" si="16"/>
        <v>16.411360000000002</v>
      </c>
      <c r="H125" s="19">
        <f t="shared" si="17"/>
        <v>2.6903868852459016</v>
      </c>
      <c r="I125" s="11">
        <f t="shared" si="14"/>
        <v>9.5596131147540984</v>
      </c>
      <c r="K125" s="25">
        <f t="shared" si="18"/>
        <v>1194.5500000000013</v>
      </c>
      <c r="L125" s="15">
        <f t="shared" si="15"/>
        <v>0.59727500000000067</v>
      </c>
    </row>
    <row r="126" spans="2:12" x14ac:dyDescent="0.25">
      <c r="B126" s="14" t="s">
        <v>129</v>
      </c>
      <c r="C126" s="9">
        <v>149489.42000000001</v>
      </c>
      <c r="D126" s="27"/>
      <c r="E126" s="11">
        <f t="shared" si="19"/>
        <v>12.25</v>
      </c>
      <c r="F126" s="12">
        <v>5.0000000000000001E-4</v>
      </c>
      <c r="G126" s="11">
        <f t="shared" si="16"/>
        <v>16.411360000000002</v>
      </c>
      <c r="H126" s="19">
        <f t="shared" si="17"/>
        <v>2.6903868852459016</v>
      </c>
      <c r="I126" s="11">
        <f t="shared" si="14"/>
        <v>9.5596131147540984</v>
      </c>
      <c r="K126" s="25">
        <f t="shared" si="18"/>
        <v>1197.2400000000014</v>
      </c>
      <c r="L126" s="15">
        <f t="shared" si="15"/>
        <v>0.59862000000000071</v>
      </c>
    </row>
    <row r="127" spans="2:12" x14ac:dyDescent="0.25">
      <c r="B127" s="14" t="s">
        <v>130</v>
      </c>
      <c r="C127" s="9">
        <v>149489.42000000001</v>
      </c>
      <c r="D127" s="27"/>
      <c r="E127" s="11">
        <f t="shared" si="19"/>
        <v>12.25</v>
      </c>
      <c r="F127" s="12">
        <v>5.0000000000000001E-4</v>
      </c>
      <c r="G127" s="11">
        <f t="shared" si="16"/>
        <v>16.411360000000002</v>
      </c>
      <c r="H127" s="19">
        <f t="shared" si="17"/>
        <v>2.6903868852459016</v>
      </c>
      <c r="I127" s="11">
        <f t="shared" si="14"/>
        <v>9.5596131147540984</v>
      </c>
      <c r="K127" s="25">
        <f t="shared" si="18"/>
        <v>1199.9300000000014</v>
      </c>
      <c r="L127" s="15">
        <f t="shared" si="15"/>
        <v>0.59996500000000075</v>
      </c>
    </row>
    <row r="128" spans="2:12" x14ac:dyDescent="0.25">
      <c r="B128" s="14" t="s">
        <v>131</v>
      </c>
      <c r="C128" s="9">
        <v>149489.42000000001</v>
      </c>
      <c r="D128" s="27"/>
      <c r="E128" s="11">
        <f t="shared" si="19"/>
        <v>12.25</v>
      </c>
      <c r="F128" s="12">
        <v>5.0000000000000001E-4</v>
      </c>
      <c r="G128" s="11">
        <f t="shared" si="16"/>
        <v>16.411360000000002</v>
      </c>
      <c r="H128" s="19">
        <f t="shared" si="17"/>
        <v>2.6903868852459016</v>
      </c>
      <c r="I128" s="11">
        <f t="shared" si="14"/>
        <v>9.5596131147540984</v>
      </c>
      <c r="K128" s="25">
        <f t="shared" si="18"/>
        <v>1202.6200000000015</v>
      </c>
      <c r="L128" s="15">
        <f t="shared" si="15"/>
        <v>0.60131000000000079</v>
      </c>
    </row>
    <row r="129" spans="2:12" x14ac:dyDescent="0.25">
      <c r="B129" s="14" t="s">
        <v>132</v>
      </c>
      <c r="C129" s="9">
        <v>149489.42000000001</v>
      </c>
      <c r="D129" s="27"/>
      <c r="E129" s="11">
        <f t="shared" si="19"/>
        <v>12.25</v>
      </c>
      <c r="F129" s="12">
        <v>5.0000000000000001E-4</v>
      </c>
      <c r="G129" s="11">
        <f t="shared" si="16"/>
        <v>16.411360000000002</v>
      </c>
      <c r="H129" s="19">
        <f t="shared" si="17"/>
        <v>2.6903868852459016</v>
      </c>
      <c r="I129" s="11">
        <f t="shared" si="14"/>
        <v>9.5596131147540984</v>
      </c>
      <c r="K129" s="25">
        <f t="shared" si="18"/>
        <v>1205.3100000000015</v>
      </c>
      <c r="L129" s="15">
        <f t="shared" si="15"/>
        <v>0.60265500000000083</v>
      </c>
    </row>
    <row r="130" spans="2:12" x14ac:dyDescent="0.25">
      <c r="B130" s="14" t="s">
        <v>133</v>
      </c>
      <c r="C130" s="9">
        <v>149489.42000000001</v>
      </c>
      <c r="D130" s="27"/>
      <c r="E130" s="11">
        <f t="shared" si="19"/>
        <v>12.25</v>
      </c>
      <c r="F130" s="12">
        <v>5.0000000000000001E-4</v>
      </c>
      <c r="G130" s="11">
        <f t="shared" si="16"/>
        <v>16.411360000000002</v>
      </c>
      <c r="H130" s="19">
        <f>$D$100*$D$1/366</f>
        <v>2.6903868852459016</v>
      </c>
      <c r="I130" s="11">
        <f t="shared" si="14"/>
        <v>9.5596131147540984</v>
      </c>
      <c r="K130" s="25">
        <f t="shared" si="18"/>
        <v>1208.0000000000016</v>
      </c>
      <c r="L130" s="15">
        <f t="shared" si="15"/>
        <v>0.60400000000000076</v>
      </c>
    </row>
    <row r="131" spans="2:12" x14ac:dyDescent="0.25">
      <c r="B131" s="14"/>
      <c r="C131" s="9"/>
      <c r="D131" s="28"/>
      <c r="E131" s="17">
        <f>SUM(E100:E130)</f>
        <v>379.75</v>
      </c>
      <c r="F131" s="12"/>
      <c r="G131" s="11"/>
      <c r="H131" s="19"/>
      <c r="I131" s="11"/>
      <c r="K131" s="24"/>
    </row>
    <row r="132" spans="2:12" x14ac:dyDescent="0.25">
      <c r="B132" s="14" t="s">
        <v>134</v>
      </c>
      <c r="C132" s="9">
        <v>149489.42000000001</v>
      </c>
      <c r="D132" s="29">
        <f>D100+E3</f>
        <v>41156.050000000003</v>
      </c>
      <c r="E132" s="11">
        <f>ROUND(C132*$D$1/366,2)</f>
        <v>12.25</v>
      </c>
      <c r="F132" s="12">
        <v>5.0000000000000001E-4</v>
      </c>
      <c r="G132" s="11">
        <f>$D$132*F132</f>
        <v>20.578025</v>
      </c>
      <c r="H132" s="19">
        <f>$D$132*$D$1/366</f>
        <v>3.3734467213114758</v>
      </c>
      <c r="I132" s="11">
        <f>E132-H132</f>
        <v>8.8765532786885242</v>
      </c>
      <c r="K132" s="30">
        <f>K100+E131</f>
        <v>1507.05</v>
      </c>
    </row>
    <row r="133" spans="2:12" x14ac:dyDescent="0.25">
      <c r="B133" s="14" t="s">
        <v>135</v>
      </c>
      <c r="C133" s="9">
        <v>149489.42000000001</v>
      </c>
      <c r="D133" s="29"/>
      <c r="E133" s="11">
        <f t="shared" si="19"/>
        <v>12.25</v>
      </c>
      <c r="F133" s="12">
        <v>5.0000000000000001E-4</v>
      </c>
      <c r="G133" s="11">
        <f t="shared" ref="G133:G147" si="20">$D$132*F133</f>
        <v>20.578025</v>
      </c>
      <c r="H133" s="19">
        <f>$D$132*$D$1/366</f>
        <v>3.3734467213114758</v>
      </c>
      <c r="I133" s="11">
        <f t="shared" si="14"/>
        <v>8.8765532786885242</v>
      </c>
      <c r="K133" s="25">
        <f>ROUND($D$132*$D$1/366,2)+K132</f>
        <v>1510.4199999999998</v>
      </c>
      <c r="L133" s="15">
        <f t="shared" ref="L133:L147" si="21">K133*F132</f>
        <v>0.75520999999999994</v>
      </c>
    </row>
    <row r="134" spans="2:12" x14ac:dyDescent="0.25">
      <c r="B134" s="14" t="s">
        <v>136</v>
      </c>
      <c r="C134" s="9">
        <v>149489.42000000001</v>
      </c>
      <c r="D134" s="29"/>
      <c r="E134" s="11">
        <f>ROUND(C134*$D$1/366,2)</f>
        <v>12.25</v>
      </c>
      <c r="F134" s="12">
        <v>5.0000000000000001E-4</v>
      </c>
      <c r="G134" s="11">
        <f>$D$132*F134</f>
        <v>20.578025</v>
      </c>
      <c r="H134" s="19">
        <f>$D$132*$D$1/366</f>
        <v>3.3734467213114758</v>
      </c>
      <c r="I134" s="11">
        <f t="shared" si="14"/>
        <v>8.8765532786885242</v>
      </c>
      <c r="K134" s="25">
        <f t="shared" ref="K134:K146" si="22">ROUND($D$132*$D$1/366,2)+K133</f>
        <v>1513.7899999999997</v>
      </c>
      <c r="L134" s="15">
        <f t="shared" si="21"/>
        <v>0.75689499999999987</v>
      </c>
    </row>
    <row r="135" spans="2:12" x14ac:dyDescent="0.25">
      <c r="B135" s="14" t="s">
        <v>137</v>
      </c>
      <c r="C135" s="9">
        <v>149489.42000000001</v>
      </c>
      <c r="D135" s="29"/>
      <c r="E135" s="11">
        <f>ROUND(C135*$D$1/366,2)</f>
        <v>12.25</v>
      </c>
      <c r="F135" s="12">
        <v>5.0000000000000001E-4</v>
      </c>
      <c r="G135" s="11">
        <f>$D$132*F135</f>
        <v>20.578025</v>
      </c>
      <c r="H135" s="19">
        <f>$D$132*$D$1/366</f>
        <v>3.3734467213114758</v>
      </c>
      <c r="I135" s="11">
        <f t="shared" si="14"/>
        <v>8.8765532786885242</v>
      </c>
      <c r="K135" s="25">
        <f t="shared" si="22"/>
        <v>1517.1599999999996</v>
      </c>
      <c r="L135" s="15">
        <f t="shared" si="21"/>
        <v>0.75857999999999981</v>
      </c>
    </row>
    <row r="136" spans="2:12" x14ac:dyDescent="0.25">
      <c r="B136" s="14" t="s">
        <v>138</v>
      </c>
      <c r="C136" s="9">
        <v>149489.42000000001</v>
      </c>
      <c r="D136" s="29"/>
      <c r="E136" s="11">
        <f t="shared" si="19"/>
        <v>12.25</v>
      </c>
      <c r="F136" s="12">
        <v>5.0000000000000001E-4</v>
      </c>
      <c r="G136" s="11">
        <f t="shared" si="20"/>
        <v>20.578025</v>
      </c>
      <c r="H136" s="19">
        <f t="shared" ref="H136:H147" si="23">$D$132*$D$1/366</f>
        <v>3.3734467213114758</v>
      </c>
      <c r="I136" s="11">
        <f t="shared" si="14"/>
        <v>8.8765532786885242</v>
      </c>
      <c r="K136" s="25">
        <f t="shared" si="22"/>
        <v>1520.5299999999995</v>
      </c>
      <c r="L136" s="15">
        <f t="shared" si="21"/>
        <v>0.76026499999999975</v>
      </c>
    </row>
    <row r="137" spans="2:12" x14ac:dyDescent="0.25">
      <c r="B137" s="14" t="s">
        <v>139</v>
      </c>
      <c r="C137" s="9">
        <v>149489.42000000001</v>
      </c>
      <c r="D137" s="29"/>
      <c r="E137" s="11">
        <f>ROUND(C137*$D$1/366,2)</f>
        <v>12.25</v>
      </c>
      <c r="F137" s="12">
        <v>5.0000000000000001E-4</v>
      </c>
      <c r="G137" s="11">
        <f t="shared" si="20"/>
        <v>20.578025</v>
      </c>
      <c r="H137" s="19">
        <f>$D$132*$D$1/366</f>
        <v>3.3734467213114758</v>
      </c>
      <c r="I137" s="11">
        <f t="shared" si="14"/>
        <v>8.8765532786885242</v>
      </c>
      <c r="K137" s="25">
        <f t="shared" si="22"/>
        <v>1523.8999999999994</v>
      </c>
      <c r="L137" s="15">
        <f t="shared" si="21"/>
        <v>0.76194999999999968</v>
      </c>
    </row>
    <row r="138" spans="2:12" x14ac:dyDescent="0.25">
      <c r="B138" s="14" t="s">
        <v>140</v>
      </c>
      <c r="C138" s="9">
        <v>149489.42000000001</v>
      </c>
      <c r="D138" s="29"/>
      <c r="E138" s="11">
        <f t="shared" si="19"/>
        <v>12.25</v>
      </c>
      <c r="F138" s="12">
        <v>5.0000000000000001E-4</v>
      </c>
      <c r="G138" s="11">
        <f t="shared" si="20"/>
        <v>20.578025</v>
      </c>
      <c r="H138" s="19">
        <f t="shared" si="23"/>
        <v>3.3734467213114758</v>
      </c>
      <c r="I138" s="11">
        <f t="shared" ref="I138:I147" si="24">E138-H138</f>
        <v>8.8765532786885242</v>
      </c>
      <c r="K138" s="25">
        <f t="shared" si="22"/>
        <v>1527.2699999999993</v>
      </c>
      <c r="L138" s="15">
        <f t="shared" si="21"/>
        <v>0.76363499999999962</v>
      </c>
    </row>
    <row r="139" spans="2:12" x14ac:dyDescent="0.25">
      <c r="B139" s="14" t="s">
        <v>141</v>
      </c>
      <c r="C139" s="9">
        <v>149489.42000000001</v>
      </c>
      <c r="D139" s="29"/>
      <c r="E139" s="11">
        <f t="shared" si="19"/>
        <v>12.25</v>
      </c>
      <c r="F139" s="12">
        <v>5.0000000000000001E-4</v>
      </c>
      <c r="G139" s="11">
        <f t="shared" si="20"/>
        <v>20.578025</v>
      </c>
      <c r="H139" s="19">
        <f t="shared" si="23"/>
        <v>3.3734467213114758</v>
      </c>
      <c r="I139" s="11">
        <f t="shared" si="24"/>
        <v>8.8765532786885242</v>
      </c>
      <c r="K139" s="25">
        <f t="shared" si="22"/>
        <v>1530.6399999999992</v>
      </c>
      <c r="L139" s="15">
        <f t="shared" si="21"/>
        <v>0.76531999999999956</v>
      </c>
    </row>
    <row r="140" spans="2:12" x14ac:dyDescent="0.25">
      <c r="B140" s="14" t="s">
        <v>142</v>
      </c>
      <c r="C140" s="9">
        <v>149489.42000000001</v>
      </c>
      <c r="D140" s="29"/>
      <c r="E140" s="11">
        <f t="shared" si="19"/>
        <v>12.25</v>
      </c>
      <c r="F140" s="12">
        <v>5.0000000000000001E-4</v>
      </c>
      <c r="G140" s="11">
        <f t="shared" si="20"/>
        <v>20.578025</v>
      </c>
      <c r="H140" s="19">
        <f t="shared" si="23"/>
        <v>3.3734467213114758</v>
      </c>
      <c r="I140" s="11">
        <f t="shared" si="24"/>
        <v>8.8765532786885242</v>
      </c>
      <c r="K140" s="25">
        <f t="shared" si="22"/>
        <v>1534.0099999999991</v>
      </c>
      <c r="L140" s="15">
        <f t="shared" si="21"/>
        <v>0.7670049999999996</v>
      </c>
    </row>
    <row r="141" spans="2:12" x14ac:dyDescent="0.25">
      <c r="B141" s="14" t="s">
        <v>143</v>
      </c>
      <c r="C141" s="9">
        <v>149489.42000000001</v>
      </c>
      <c r="D141" s="29"/>
      <c r="E141" s="11">
        <f t="shared" si="19"/>
        <v>12.25</v>
      </c>
      <c r="F141" s="12">
        <v>5.0000000000000001E-4</v>
      </c>
      <c r="G141" s="11">
        <f t="shared" si="20"/>
        <v>20.578025</v>
      </c>
      <c r="H141" s="19">
        <f t="shared" si="23"/>
        <v>3.3734467213114758</v>
      </c>
      <c r="I141" s="11">
        <f t="shared" si="24"/>
        <v>8.8765532786885242</v>
      </c>
      <c r="K141" s="25">
        <f t="shared" si="22"/>
        <v>1537.379999999999</v>
      </c>
      <c r="L141" s="15">
        <f t="shared" si="21"/>
        <v>0.76868999999999954</v>
      </c>
    </row>
    <row r="142" spans="2:12" x14ac:dyDescent="0.25">
      <c r="B142" s="14" t="s">
        <v>144</v>
      </c>
      <c r="C142" s="9">
        <v>149489.42000000001</v>
      </c>
      <c r="D142" s="29"/>
      <c r="E142" s="11">
        <f t="shared" si="19"/>
        <v>12.25</v>
      </c>
      <c r="F142" s="12">
        <v>5.0000000000000001E-4</v>
      </c>
      <c r="G142" s="11">
        <f t="shared" si="20"/>
        <v>20.578025</v>
      </c>
      <c r="H142" s="19">
        <f t="shared" si="23"/>
        <v>3.3734467213114758</v>
      </c>
      <c r="I142" s="11">
        <f t="shared" si="24"/>
        <v>8.8765532786885242</v>
      </c>
      <c r="K142" s="25">
        <f t="shared" si="22"/>
        <v>1540.7499999999989</v>
      </c>
      <c r="L142" s="15">
        <f t="shared" si="21"/>
        <v>0.77037499999999948</v>
      </c>
    </row>
    <row r="143" spans="2:12" x14ac:dyDescent="0.25">
      <c r="B143" s="14" t="s">
        <v>145</v>
      </c>
      <c r="C143" s="9">
        <v>149489.42000000001</v>
      </c>
      <c r="D143" s="29"/>
      <c r="E143" s="11">
        <f t="shared" si="19"/>
        <v>12.25</v>
      </c>
      <c r="F143" s="12">
        <v>5.0000000000000001E-4</v>
      </c>
      <c r="G143" s="11">
        <f t="shared" si="20"/>
        <v>20.578025</v>
      </c>
      <c r="H143" s="19">
        <f t="shared" si="23"/>
        <v>3.3734467213114758</v>
      </c>
      <c r="I143" s="11">
        <f t="shared" si="24"/>
        <v>8.8765532786885242</v>
      </c>
      <c r="K143" s="25">
        <f t="shared" si="22"/>
        <v>1544.1199999999988</v>
      </c>
      <c r="L143" s="15">
        <f t="shared" si="21"/>
        <v>0.77205999999999941</v>
      </c>
    </row>
    <row r="144" spans="2:12" x14ac:dyDescent="0.25">
      <c r="B144" s="14" t="s">
        <v>146</v>
      </c>
      <c r="C144" s="9">
        <v>149489.42000000001</v>
      </c>
      <c r="D144" s="29"/>
      <c r="E144" s="11">
        <f t="shared" si="19"/>
        <v>12.25</v>
      </c>
      <c r="F144" s="12">
        <v>5.0000000000000001E-4</v>
      </c>
      <c r="G144" s="11">
        <f t="shared" si="20"/>
        <v>20.578025</v>
      </c>
      <c r="H144" s="19">
        <f t="shared" si="23"/>
        <v>3.3734467213114758</v>
      </c>
      <c r="I144" s="11">
        <f t="shared" si="24"/>
        <v>8.8765532786885242</v>
      </c>
      <c r="K144" s="25">
        <f t="shared" si="22"/>
        <v>1547.4899999999986</v>
      </c>
      <c r="L144" s="15">
        <f t="shared" si="21"/>
        <v>0.77374499999999935</v>
      </c>
    </row>
    <row r="145" spans="2:12" x14ac:dyDescent="0.25">
      <c r="B145" s="14" t="s">
        <v>147</v>
      </c>
      <c r="C145" s="9">
        <v>149489.42000000001</v>
      </c>
      <c r="D145" s="29"/>
      <c r="E145" s="11">
        <f t="shared" si="19"/>
        <v>12.25</v>
      </c>
      <c r="F145" s="12">
        <v>5.0000000000000001E-4</v>
      </c>
      <c r="G145" s="11">
        <f t="shared" si="20"/>
        <v>20.578025</v>
      </c>
      <c r="H145" s="19">
        <f t="shared" si="23"/>
        <v>3.3734467213114758</v>
      </c>
      <c r="I145" s="11">
        <f t="shared" si="24"/>
        <v>8.8765532786885242</v>
      </c>
      <c r="K145" s="25">
        <f t="shared" si="22"/>
        <v>1550.8599999999985</v>
      </c>
      <c r="L145" s="15">
        <f t="shared" si="21"/>
        <v>0.77542999999999929</v>
      </c>
    </row>
    <row r="146" spans="2:12" x14ac:dyDescent="0.25">
      <c r="B146" s="14" t="s">
        <v>148</v>
      </c>
      <c r="C146" s="9">
        <v>149489.42000000001</v>
      </c>
      <c r="D146" s="29"/>
      <c r="E146" s="11">
        <f t="shared" si="19"/>
        <v>12.25</v>
      </c>
      <c r="F146" s="12">
        <v>5.0000000000000001E-4</v>
      </c>
      <c r="G146" s="11">
        <f t="shared" si="20"/>
        <v>20.578025</v>
      </c>
      <c r="H146" s="19">
        <f t="shared" si="23"/>
        <v>3.3734467213114758</v>
      </c>
      <c r="I146" s="11">
        <f>E146-H146</f>
        <v>8.8765532786885242</v>
      </c>
      <c r="K146" s="25">
        <f t="shared" si="22"/>
        <v>1554.2299999999984</v>
      </c>
      <c r="L146" s="15">
        <f t="shared" si="21"/>
        <v>0.77711499999999922</v>
      </c>
    </row>
    <row r="147" spans="2:12" x14ac:dyDescent="0.25">
      <c r="B147" s="14" t="s">
        <v>149</v>
      </c>
      <c r="C147" s="9">
        <v>149489.42000000001</v>
      </c>
      <c r="D147" s="29"/>
      <c r="E147" s="11">
        <f t="shared" si="19"/>
        <v>12.25</v>
      </c>
      <c r="F147" s="12">
        <v>5.0000000000000001E-4</v>
      </c>
      <c r="G147" s="11">
        <f t="shared" si="20"/>
        <v>20.578025</v>
      </c>
      <c r="H147" s="19">
        <f t="shared" si="23"/>
        <v>3.3734467213114758</v>
      </c>
      <c r="I147" s="11">
        <f t="shared" si="24"/>
        <v>8.8765532786885242</v>
      </c>
      <c r="K147" s="25">
        <f>ROUND($D$132*$D$1/366,2)+K146</f>
        <v>1557.5999999999983</v>
      </c>
      <c r="L147" s="15">
        <f t="shared" si="21"/>
        <v>0.77879999999999916</v>
      </c>
    </row>
    <row r="148" spans="2:12" x14ac:dyDescent="0.25">
      <c r="B148" s="31"/>
      <c r="C148" s="32"/>
      <c r="D148" s="33"/>
      <c r="E148" s="17">
        <f>SUM(E132:E147)</f>
        <v>196</v>
      </c>
      <c r="F148" s="34"/>
      <c r="G148" s="11"/>
      <c r="H148" s="19"/>
      <c r="I148" s="11"/>
      <c r="K148" s="24"/>
    </row>
    <row r="149" spans="2:12" x14ac:dyDescent="0.25">
      <c r="E149" s="35">
        <f>E37+E68+E99+E131+E148</f>
        <v>1703.05</v>
      </c>
      <c r="G149" s="35">
        <f>SUM(G5:G147)-0.01</f>
        <v>1572.8359900000021</v>
      </c>
      <c r="H149" s="35">
        <f>SUM(H5:H147)</f>
        <v>257.84360491803312</v>
      </c>
      <c r="I149" s="35">
        <f>SUM(I5:I147)</f>
        <v>1444.9063950819666</v>
      </c>
    </row>
  </sheetData>
  <mergeCells count="6">
    <mergeCell ref="H3:I3"/>
    <mergeCell ref="D5:D36"/>
    <mergeCell ref="D38:D67"/>
    <mergeCell ref="D69:D98"/>
    <mergeCell ref="D100:D130"/>
    <mergeCell ref="D132:D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Семенова</dc:creator>
  <cp:lastModifiedBy>Татьяна Семенова</cp:lastModifiedBy>
  <dcterms:created xsi:type="dcterms:W3CDTF">2025-04-23T10:58:49Z</dcterms:created>
  <dcterms:modified xsi:type="dcterms:W3CDTF">2025-04-23T10:59:36Z</dcterms:modified>
</cp:coreProperties>
</file>